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63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definedNames>
    <definedName name="MAILMERGEMODE">"OneWorksheet"</definedName>
    <definedName name="_xlnm.Print_Area" localSheetId="1">'1'!$A$1:$D$42</definedName>
    <definedName name="_xlnm.Print_Area" localSheetId="2">'1-1'!$A$1:$T$34</definedName>
    <definedName name="_xlnm.Print_Area" localSheetId="3">'1-2'!$A$1:$J$34</definedName>
    <definedName name="_xlnm.Print_Area" localSheetId="4">'2'!$A$1:$H$40</definedName>
    <definedName name="_xlnm.Print_Area" localSheetId="5">'2-1'!$A$1:$S$32</definedName>
    <definedName name="_xlnm.Print_Area" localSheetId="6">'3'!$A$1:$DI$30</definedName>
    <definedName name="_xlnm.Print_Area" localSheetId="7">'3-1'!$A$1:$G$41</definedName>
    <definedName name="_xlnm.Print_Area" localSheetId="8">'3-2'!$A$1:$F$22</definedName>
    <definedName name="_xlnm.Print_Area" localSheetId="9">'3-3'!$A$1:$H$9</definedName>
    <definedName name="_xlnm.Print_Area" localSheetId="10">'4'!$A$1:$H$16</definedName>
    <definedName name="_xlnm.Print_Area" localSheetId="11">'4-1'!$A$1:$H$16</definedName>
    <definedName name="_xlnm.Print_Area" localSheetId="12">'5'!$A$1:$H$16</definedName>
    <definedName name="_xlnm.Print_Titles" localSheetId="1">'1'!$1:$42</definedName>
    <definedName name="_xlnm.Print_Titles" localSheetId="2">'1-1'!$1:$6</definedName>
    <definedName name="_xlnm.Print_Titles" localSheetId="3">'1-2'!$1:$6</definedName>
    <definedName name="_xlnm.Print_Titles" localSheetId="4">'2'!$1:$40</definedName>
    <definedName name="_xlnm.Print_Titles" localSheetId="5">'2-1'!$1:$6</definedName>
    <definedName name="_xlnm.Print_Titles" localSheetId="6">'3'!$1:$6</definedName>
    <definedName name="_xlnm.Print_Titles" localSheetId="7">'3-1'!$1:$6</definedName>
    <definedName name="_xlnm.Print_Titles" localSheetId="8">'3-2'!$1:$5</definedName>
    <definedName name="_xlnm.Print_Titles" localSheetId="9">'3-3'!$1:$6</definedName>
    <definedName name="_xlnm.Print_Titles" localSheetId="10">'4'!$1:$6</definedName>
    <definedName name="_xlnm.Print_Titles" localSheetId="11">'4-1'!$1:$6</definedName>
    <definedName name="_xlnm.Print_Titles" localSheetId="12">'5'!$1:$6</definedName>
    <definedName name="_xlnm.Print_Titles" localSheetId="13">'6'!$1:$6</definedName>
    <definedName name="_xlnm.Print_Titles" localSheetId="0">封面!$1:$9</definedName>
  </definedNames>
  <calcPr calcId="144525"/>
</workbook>
</file>

<file path=xl/sharedStrings.xml><?xml version="1.0" encoding="utf-8"?>
<sst xmlns="http://schemas.openxmlformats.org/spreadsheetml/2006/main" count="1901" uniqueCount="597">
  <si>
    <t>剑阁县人力资源和社会保障局</t>
  </si>
  <si>
    <t>表1</t>
  </si>
  <si>
    <t>部门收支总表</t>
  </si>
  <si>
    <t>单位名称：剑阁县人力资源和社会保障局</t>
  </si>
  <si>
    <t/>
  </si>
  <si>
    <t>单位：元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</si>
  <si>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</si>
  <si>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</si>
  <si>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</si>
  <si>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</si>
  <si>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</si>
  <si>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</si>
  <si>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</si>
  <si>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</si>
  <si>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</si>
  <si>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</si>
  <si>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</si>
  <si>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</si>
  <si>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</si>
  <si>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</si>
  <si>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</si>
  <si>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</si>
  <si>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</si>
  <si>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</si>
  <si>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</si>
  <si>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</si>
  <si>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</si>
  <si>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</si>
  <si>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</si>
  <si>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</si>
  <si>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</si>
  <si>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</si>
  <si>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</si>
  <si>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</si>
  <si>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</si>
  <si>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</si>
  <si>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</si>
  <si>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</si>
  <si>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</si>
  <si>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</si>
  <si>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</si>
  <si>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</si>
  <si>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</si>
  <si>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</si>
  <si>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</si>
  <si>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</si>
  <si>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</si>
  <si>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</si>
  <si>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</si>
  <si>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</si>
  <si>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</si>
  <si>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</si>
  <si>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</si>
  <si>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</si>
  <si>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</si>
  <si>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</si>
  <si>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</si>
  <si>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</si>
  <si>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</si>
  <si>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</si>
  <si>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</si>
  <si>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</si>
  <si>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</si>
  <si>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</si>
  <si>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</si>
  <si>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</si>
  <si>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</si>
  <si>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</si>
  <si>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</si>
  <si>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</si>
  <si>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</si>
  <si>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</si>
  <si>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</si>
  <si>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</si>
  <si>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</si>
  <si>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</si>
  <si>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</si>
  <si>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</si>
  <si>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</si>
  <si>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</si>
  <si>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</si>
  <si>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202201</t>
  </si>
  <si>
    <t xml:space="preserve">  剑阁县人力资源和社会保障局</t>
  </si>
  <si>
    <t>205</t>
  </si>
  <si>
    <t>03</t>
  </si>
  <si>
    <t>02</t>
  </si>
  <si>
    <t xml:space="preserve">  202201</t>
  </si>
  <si>
    <t xml:space="preserve">    中等职业教育</t>
  </si>
  <si>
    <t xml:space="preserve">    技校教育</t>
  </si>
  <si>
    <t>208</t>
  </si>
  <si>
    <t>01</t>
  </si>
  <si>
    <t xml:space="preserve">    行政运行</t>
  </si>
  <si>
    <t>08</t>
  </si>
  <si>
    <t xml:space="preserve">    信息化建设</t>
  </si>
  <si>
    <t>09</t>
  </si>
  <si>
    <t xml:space="preserve">    社会保险经办机构</t>
  </si>
  <si>
    <t>12</t>
  </si>
  <si>
    <t xml:space="preserve">    劳动人事争议调解仲裁</t>
  </si>
  <si>
    <t>99</t>
  </si>
  <si>
    <t xml:space="preserve">    其他人力资源和社会保障管理事务支出</t>
  </si>
  <si>
    <t>05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</si>
  <si>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</si>
  <si>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</si>
  <si>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</si>
  <si>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  对机关事业单位职业年金的补助</t>
  </si>
  <si>
    <t>07</t>
  </si>
  <si>
    <t xml:space="preserve">    就业创业服务补贴</t>
  </si>
  <si>
    <t xml:space="preserve">    职业培训补贴</t>
  </si>
  <si>
    <t>04</t>
  </si>
  <si>
    <t xml:space="preserve">    社会保险补贴</t>
  </si>
  <si>
    <t xml:space="preserve">    公益性岗位补贴</t>
  </si>
  <si>
    <t xml:space="preserve">    职业技能鉴定补贴</t>
  </si>
  <si>
    <t>11</t>
  </si>
  <si>
    <t xml:space="preserve">    就业见习补贴</t>
  </si>
  <si>
    <t>13</t>
  </si>
  <si>
    <t xml:space="preserve">    促进创业补贴</t>
  </si>
  <si>
    <t xml:space="preserve">    其他就业补助支出</t>
  </si>
  <si>
    <t xml:space="preserve">    死亡抚恤</t>
  </si>
  <si>
    <t>210</t>
  </si>
  <si>
    <t xml:space="preserve">    行政单位医疗</t>
  </si>
  <si>
    <t>213</t>
  </si>
  <si>
    <t>06</t>
  </si>
  <si>
    <t xml:space="preserve">    社会发展</t>
  </si>
  <si>
    <t xml:space="preserve">    其他扶贫支出</t>
  </si>
  <si>
    <t xml:space="preserve">    涉农贷款增量奖励</t>
  </si>
  <si>
    <t>221</t>
  </si>
  <si>
    <t xml:space="preserve">    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</si>
  <si>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</si>
  <si>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</si>
  <si>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</si>
  <si>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</si>
  <si>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</si>
  <si>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</si>
  <si>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</si>
  <si>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</si>
  <si>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</si>
  <si>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</si>
  <si>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</si>
  <si>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</si>
  <si>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</si>
  <si>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</si>
  <si>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</si>
  <si>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</si>
  <si>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</si>
  <si>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</si>
  <si>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</si>
  <si>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</si>
  <si>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</si>
  <si>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</si>
  <si>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</si>
  <si>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</si>
  <si>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</si>
  <si>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</si>
  <si>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</si>
  <si>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</si>
  <si>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</si>
  <si>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</si>
  <si>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</si>
  <si>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</si>
  <si>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</si>
  <si>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</si>
  <si>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</si>
  <si>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</si>
  <si>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</si>
  <si>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</si>
  <si>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</si>
  <si>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</si>
  <si>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</si>
  <si>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</si>
  <si>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</si>
  <si>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</si>
  <si>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</si>
  <si>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</si>
  <si>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</si>
  <si>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</si>
  <si>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</si>
  <si>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</si>
  <si>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</si>
  <si>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财政拨款支出预算表（政府经济分类科目）</t>
  </si>
  <si>
    <t>项目</t>
  </si>
  <si>
    <t>总计</t>
  </si>
  <si>
    <t>当年财政拨款安排</t>
  </si>
  <si>
    <t>上年结转安排</t>
  </si>
  <si>
    <t>经济科目</t>
  </si>
  <si>
    <t>合 计</t>
  </si>
  <si>
    <t>一般公共预算拨款</t>
  </si>
  <si>
    <t>政府性基金安排</t>
  </si>
  <si>
    <t>501</t>
  </si>
  <si>
    <t xml:space="preserve">    机关工资福利支出</t>
  </si>
  <si>
    <t xml:space="preserve">  501</t>
  </si>
  <si>
    <t xml:space="preserve">      工资奖金津补贴</t>
  </si>
  <si>
    <t xml:space="preserve">      社会保障缴费</t>
  </si>
  <si>
    <t xml:space="preserve">      住房公积金</t>
  </si>
  <si>
    <t xml:space="preserve">      其他工资福利支出</t>
  </si>
  <si>
    <t>502</t>
  </si>
  <si>
    <t xml:space="preserve">    机关商品和服务支出</t>
  </si>
  <si>
    <t xml:space="preserve">  502</t>
  </si>
  <si>
    <t xml:space="preserve">      办公经费</t>
  </si>
  <si>
    <t xml:space="preserve">      会议费</t>
  </si>
  <si>
    <t xml:space="preserve">      培训费</t>
  </si>
  <si>
    <t xml:space="preserve">      公务接待费</t>
  </si>
  <si>
    <t xml:space="preserve">      维修（护）费</t>
  </si>
  <si>
    <t xml:space="preserve">      其他商品和服务支出</t>
  </si>
  <si>
    <t>503</t>
  </si>
  <si>
    <t xml:space="preserve">    机关资本性支出（一）</t>
  </si>
  <si>
    <t xml:space="preserve">  503</t>
  </si>
  <si>
    <t xml:space="preserve">      设备购置</t>
  </si>
  <si>
    <t>505</t>
  </si>
  <si>
    <t xml:space="preserve">    对事业单位经常性补助</t>
  </si>
  <si>
    <t xml:space="preserve">  505</t>
  </si>
  <si>
    <t xml:space="preserve">      工资福利支出</t>
  </si>
  <si>
    <t xml:space="preserve">      商品和服务支出</t>
  </si>
  <si>
    <t>509</t>
  </si>
  <si>
    <t xml:space="preserve">    对个人和家庭的补助</t>
  </si>
  <si>
    <t xml:space="preserve">  509</t>
  </si>
  <si>
    <t xml:space="preserve">      社会福利和救助</t>
  </si>
  <si>
    <t xml:space="preserve">      离退休费</t>
  </si>
  <si>
    <t xml:space="preserve">      其他对个人和家庭补助</t>
  </si>
  <si>
    <t>599</t>
  </si>
  <si>
    <t xml:space="preserve">    其他支出</t>
  </si>
  <si>
    <t xml:space="preserve">  599</t>
  </si>
  <si>
    <t xml:space="preserve">      其他支出</t>
  </si>
  <si>
    <t>表3</t>
  </si>
  <si>
    <t>一般公共预算支出总表</t>
  </si>
  <si>
    <t>单位名称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</si>
  <si>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</si>
  <si>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</si>
  <si>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</si>
  <si>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</si>
  <si>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</si>
  <si>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</si>
  <si>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</si>
  <si>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</si>
  <si>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</si>
  <si>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</si>
  <si>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</si>
  <si>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</si>
  <si>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</si>
  <si>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</si>
  <si>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</si>
  <si>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</si>
  <si>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</si>
  <si>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</si>
  <si>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</si>
  <si>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</si>
  <si>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</si>
  <si>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</si>
  <si>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</si>
  <si>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</si>
  <si>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</si>
  <si>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</si>
  <si>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</si>
  <si>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</si>
  <si>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</si>
  <si>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</si>
  <si>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</si>
  <si>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</si>
  <si>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</si>
  <si>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</si>
  <si>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</si>
  <si>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</si>
  <si>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</si>
  <si>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</si>
  <si>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</si>
  <si>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</si>
  <si>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</si>
  <si>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</si>
  <si>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</si>
  <si>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</si>
  <si>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</si>
  <si>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</si>
  <si>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</si>
  <si>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</si>
  <si>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</si>
  <si>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</si>
  <si>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</si>
  <si>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</si>
  <si>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</si>
  <si>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</si>
  <si>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</si>
  <si>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</si>
  <si>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</si>
  <si>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</si>
  <si>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</si>
  <si>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</si>
  <si>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</si>
  <si>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</si>
  <si>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</si>
  <si>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</si>
  <si>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</si>
  <si>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</si>
  <si>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</si>
  <si>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</si>
  <si>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</si>
  <si>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</si>
  <si>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</si>
  <si>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</si>
  <si>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</si>
  <si>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</si>
  <si>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</si>
  <si>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</si>
  <si>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</si>
  <si>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</si>
  <si>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</si>
  <si>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</si>
  <si>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</si>
  <si>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</si>
  <si>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</si>
  <si>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</si>
  <si>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</si>
  <si>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</si>
  <si>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</si>
  <si>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</si>
  <si>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</si>
  <si>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</si>
  <si>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</si>
  <si>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赠与</t>
  </si>
  <si>
    <t>国家赔偿费用支出</t>
  </si>
  <si>
    <t>对民间非营利组织和群众性自治组织补贴</t>
  </si>
  <si>
    <t>金额(代缴社会保险费)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</si>
  <si>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</si>
  <si>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</si>
  <si>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</si>
  <si>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</si>
  <si>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</si>
  <si>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</si>
  <si>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  工资福利支出</t>
  </si>
  <si>
    <t xml:space="preserve">  301</t>
  </si>
  <si>
    <t xml:space="preserve">      基本工资</t>
  </si>
  <si>
    <t xml:space="preserve">      津贴补贴</t>
  </si>
  <si>
    <t xml:space="preserve">      奖金</t>
  </si>
  <si>
    <t xml:space="preserve">      绩效工资</t>
  </si>
  <si>
    <t xml:space="preserve">      机关事业单位基本养老保险缴费</t>
  </si>
  <si>
    <t>10</t>
  </si>
  <si>
    <t xml:space="preserve">      职工基本医疗保险缴费</t>
  </si>
  <si>
    <t xml:space="preserve">      其他社会保障缴费</t>
  </si>
  <si>
    <t>302</t>
  </si>
  <si>
    <t xml:space="preserve">    商品和服务支出</t>
  </si>
  <si>
    <t xml:space="preserve">  302</t>
  </si>
  <si>
    <t xml:space="preserve">      办公费</t>
  </si>
  <si>
    <t xml:space="preserve">      印刷费</t>
  </si>
  <si>
    <t xml:space="preserve">      水费</t>
  </si>
  <si>
    <t xml:space="preserve">      电费</t>
  </si>
  <si>
    <t xml:space="preserve">      邮电费</t>
  </si>
  <si>
    <t xml:space="preserve">      物业管理费</t>
  </si>
  <si>
    <t xml:space="preserve">      差旅费</t>
  </si>
  <si>
    <t xml:space="preserve">      维修(护)费</t>
  </si>
  <si>
    <t>15</t>
  </si>
  <si>
    <t>16</t>
  </si>
  <si>
    <t>17</t>
  </si>
  <si>
    <t>28</t>
  </si>
  <si>
    <t xml:space="preserve">      工会经费</t>
  </si>
  <si>
    <t>29</t>
  </si>
  <si>
    <t xml:space="preserve">      福利费</t>
  </si>
  <si>
    <t>39</t>
  </si>
  <si>
    <t xml:space="preserve">      其他交通费用</t>
  </si>
  <si>
    <t>303</t>
  </si>
  <si>
    <t xml:space="preserve">  303</t>
  </si>
  <si>
    <t xml:space="preserve">      离休费</t>
  </si>
  <si>
    <t xml:space="preserve">      退休费</t>
  </si>
  <si>
    <t xml:space="preserve">      抚恤金</t>
  </si>
  <si>
    <t xml:space="preserve">      生活补助</t>
  </si>
  <si>
    <t xml:space="preserve">      其他对个人和家庭的补助支出</t>
  </si>
  <si>
    <t>表3-2</t>
  </si>
  <si>
    <t>一般公共预算项目支出预算表</t>
  </si>
  <si>
    <t>单位名称（项目）</t>
  </si>
  <si>
    <t xml:space="preserve">  金保工程网络费</t>
  </si>
  <si>
    <t xml:space="preserve">  人事招考费</t>
  </si>
  <si>
    <t xml:space="preserve">  档案数字化建设项目</t>
  </si>
  <si>
    <t xml:space="preserve">  经办机构工作经费</t>
  </si>
  <si>
    <t xml:space="preserve">  农民工管理工作经费</t>
  </si>
  <si>
    <t xml:space="preserve">  乡镇保障所业务指导工作经费</t>
  </si>
  <si>
    <t xml:space="preserve">  就业创业补助资金(川财社【2020】177号）</t>
  </si>
  <si>
    <t xml:space="preserve">  代缴城乡居民困难群体养老保险</t>
  </si>
  <si>
    <t>表3-3</t>
  </si>
  <si>
    <t>一般公共预算“三公”经费支出表</t>
  </si>
  <si>
    <t>单位编码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</si>
  <si>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</si>
  <si>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</si>
  <si>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</si>
  <si>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</si>
  <si>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</si>
  <si>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</si>
  <si>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</si>
  <si>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</si>
  <si>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政府性基金预算“三公”经费支出表</t>
  </si>
  <si>
    <t>表5</t>
  </si>
  <si>
    <t>国有资本经营支出预算表</t>
  </si>
  <si>
    <t>本年国有资本经营预算支出</t>
  </si>
  <si>
    <r>
      <rPr>
        <sz val="9"/>
        <color indexed="8"/>
        <rFont val="宋体"/>
        <charset val="134"/>
      </rPr>
      <t>表</t>
    </r>
    <r>
      <rPr>
        <sz val="11"/>
        <color indexed="8"/>
        <rFont val="Arial"/>
        <charset val="134"/>
      </rPr>
      <t>6</t>
    </r>
  </si>
  <si>
    <t>部门预算项目绩效目标</t>
  </si>
  <si>
    <t>项目单位
(项目名称)</t>
  </si>
  <si>
    <t>项目资金</t>
  </si>
  <si>
    <t>年度目标</t>
  </si>
  <si>
    <t>绩效指标</t>
  </si>
  <si>
    <t>项目完成指标</t>
  </si>
  <si>
    <t>效益指标</t>
  </si>
  <si>
    <t>满意度指标</t>
  </si>
  <si>
    <t>资金总额</t>
  </si>
  <si>
    <t>财政拨款</t>
  </si>
  <si>
    <t>其他资金</t>
  </si>
  <si>
    <t>三级指标</t>
  </si>
  <si>
    <t>指标值</t>
  </si>
  <si>
    <t xml:space="preserve">    代缴城乡居民困难群体养老保险</t>
  </si>
  <si>
    <r>
      <t>完成低保户、特困户、重度残疾人、独生子女代缴</t>
    </r>
    <r>
      <rPr>
        <sz val="9"/>
        <color rgb="FF000000"/>
        <rFont val="Arial"/>
        <charset val="134"/>
      </rPr>
      <t>.</t>
    </r>
    <r>
      <rPr>
        <sz val="9"/>
        <color rgb="FF000000"/>
        <rFont val="宋体"/>
        <charset val="134"/>
      </rPr>
      <t>政府代缴低保户、特困户人数为</t>
    </r>
    <r>
      <rPr>
        <sz val="9"/>
        <color rgb="FF000000"/>
        <rFont val="Arial"/>
        <charset val="134"/>
      </rPr>
      <t>20000</t>
    </r>
    <r>
      <rPr>
        <sz val="9"/>
        <color rgb="FF000000"/>
        <rFont val="宋体"/>
        <charset val="134"/>
      </rPr>
      <t>人，重度残疾人、独子子女伤残死亡家庭代缴人数</t>
    </r>
    <r>
      <rPr>
        <sz val="9"/>
        <color rgb="FF000000"/>
        <rFont val="Arial"/>
        <charset val="134"/>
      </rPr>
      <t>3000</t>
    </r>
    <r>
      <rPr>
        <sz val="9"/>
        <color rgb="FF000000"/>
        <rFont val="宋体"/>
        <charset val="134"/>
      </rPr>
      <t>人。</t>
    </r>
  </si>
  <si>
    <t>完成数量</t>
  </si>
  <si>
    <r>
      <t>低保户、特困户</t>
    </r>
    <r>
      <rPr>
        <sz val="9"/>
        <color rgb="FF000000"/>
        <rFont val="Arial"/>
        <charset val="134"/>
      </rPr>
      <t>20000</t>
    </r>
    <r>
      <rPr>
        <sz val="9"/>
        <color rgb="FF000000"/>
        <rFont val="宋体"/>
        <charset val="134"/>
      </rPr>
      <t>人；重度残疾人、独生子女</t>
    </r>
    <r>
      <rPr>
        <sz val="9"/>
        <color rgb="FF000000"/>
        <rFont val="Arial"/>
        <charset val="134"/>
      </rPr>
      <t>3000</t>
    </r>
    <r>
      <rPr>
        <sz val="9"/>
        <color rgb="FF000000"/>
        <rFont val="宋体"/>
        <charset val="134"/>
      </rPr>
      <t>人。</t>
    </r>
  </si>
  <si>
    <t>社会效益</t>
  </si>
  <si>
    <t>为困难群众提高生活保障</t>
  </si>
  <si>
    <t>群众满意度</t>
  </si>
  <si>
    <t>≥95%</t>
  </si>
  <si>
    <t xml:space="preserve">    </t>
  </si>
  <si>
    <t>2021年底</t>
  </si>
  <si>
    <t>2021年底完成代缴</t>
  </si>
  <si>
    <t>成本指标</t>
  </si>
  <si>
    <t>100元/人*年</t>
  </si>
  <si>
    <t xml:space="preserve">    档案数字化建设项目</t>
  </si>
  <si>
    <t>完成人力资源和社会保障局、县教育局、县卫生和计划生育局三个管当单位，软硬件设施设备投入,共计需要资金320.88万元。分两年支付。</t>
  </si>
  <si>
    <t>干部档案数字化管理软件</t>
  </si>
  <si>
    <t>3套</t>
  </si>
  <si>
    <t>档案管理数字化</t>
  </si>
  <si>
    <t>快速、高效查询档案</t>
  </si>
  <si>
    <t>满意度</t>
  </si>
  <si>
    <t>&gt;= 98</t>
  </si>
  <si>
    <t>数据库</t>
  </si>
  <si>
    <t>操作系统</t>
  </si>
  <si>
    <t>5套</t>
  </si>
  <si>
    <t>双机热备软件</t>
  </si>
  <si>
    <t>2套</t>
  </si>
  <si>
    <t>数字化管理软件</t>
  </si>
  <si>
    <t>数字化管理软件指静脉应用集成</t>
  </si>
  <si>
    <t>3台</t>
  </si>
  <si>
    <t>档案服务器</t>
  </si>
  <si>
    <t>5台</t>
  </si>
  <si>
    <t>服务器机柜</t>
  </si>
  <si>
    <t>3个</t>
  </si>
  <si>
    <t>台式电脑</t>
  </si>
  <si>
    <t>6台</t>
  </si>
  <si>
    <t>全面整理分类采集</t>
  </si>
  <si>
    <t>8000卷</t>
  </si>
  <si>
    <t>档案数字化</t>
  </si>
  <si>
    <t>2021-2022年</t>
  </si>
  <si>
    <t>分两年完成</t>
  </si>
  <si>
    <t>项目需求资金</t>
  </si>
  <si>
    <t>320.88万元</t>
  </si>
  <si>
    <t xml:space="preserve">    金保工程网络费</t>
  </si>
  <si>
    <t>租赁电信网络，保障社会保险基金网络系统覆盖全县29个乡镇及所有社区，并保证网络系统安全、高效运行</t>
  </si>
  <si>
    <t>网点覆盖点</t>
  </si>
  <si>
    <t>29个乡镇及所有社区</t>
  </si>
  <si>
    <t>保障金保网络运行</t>
  </si>
  <si>
    <t>保障金保网络畅通，安全高效运行，保证工作正常开展</t>
  </si>
  <si>
    <t>服务效果</t>
  </si>
  <si>
    <t>保障金保网络实时畅通、安全高效运行</t>
  </si>
  <si>
    <t>对工作和安全的影响</t>
  </si>
  <si>
    <t>保证工作正常运行及资金安全，参保人员少跑路</t>
  </si>
  <si>
    <t>故障维修</t>
  </si>
  <si>
    <t>及时维护维修</t>
  </si>
  <si>
    <t>网络费</t>
  </si>
  <si>
    <t>3万元/月</t>
  </si>
  <si>
    <t xml:space="preserve">    经办机构工作经费</t>
  </si>
  <si>
    <t>保障全县个人和单位社会保险、就业创业等业务办理</t>
  </si>
  <si>
    <t>经办机构个数</t>
  </si>
  <si>
    <t>4个</t>
  </si>
  <si>
    <t>产生的社会效益</t>
  </si>
  <si>
    <t>带动就业、防范基金风险、保障全面参保，助力经济发展、构建社会和谐、增加人民的幸福感</t>
  </si>
  <si>
    <t>&gt;= 100</t>
  </si>
  <si>
    <t>保险经办业务办结率</t>
  </si>
  <si>
    <t>100%</t>
  </si>
  <si>
    <t>完成时间</t>
  </si>
  <si>
    <t>2021年</t>
  </si>
  <si>
    <t>经办机构经费</t>
  </si>
  <si>
    <t>每个经办机构平均控制在3万元以内。</t>
  </si>
  <si>
    <t xml:space="preserve">    就业创业补助资金(川财社【2020】177号）</t>
  </si>
  <si>
    <t>享受公益性岗位补贴人数2200人，享受社会保险补贴人数130人，享受职业培训补贴人数3000人，享受职业培训鉴定补贴人数2100人，享受职业培训生活费补贴人数1800人，享受就业见习补贴人员数量130人，享受创业补贴人数300人</t>
  </si>
  <si>
    <t>享受公益性岗位补贴人数</t>
  </si>
  <si>
    <t>2200人</t>
  </si>
  <si>
    <t>稳定就业</t>
  </si>
  <si>
    <t>稳定就业，促进创业，减少失业，助力经济发展、构建社会和谐、增加人民的幸福感</t>
  </si>
  <si>
    <t>享受社会保险补贴人数</t>
  </si>
  <si>
    <t>130人</t>
  </si>
  <si>
    <t>享受职业培训补贴人数</t>
  </si>
  <si>
    <t>3000人</t>
  </si>
  <si>
    <t>享受职业培训鉴定补贴人数</t>
  </si>
  <si>
    <t>2100人</t>
  </si>
  <si>
    <t>享受职业培训生活费补贴人数</t>
  </si>
  <si>
    <t>1800人</t>
  </si>
  <si>
    <t>享受就业见习补贴人员数量</t>
  </si>
  <si>
    <t>享受创业补贴人数</t>
  </si>
  <si>
    <t>300人</t>
  </si>
  <si>
    <t>职业培训补贴发放准确率</t>
  </si>
  <si>
    <t>接受职业培训后取得职业资格证书</t>
  </si>
  <si>
    <t>社会保险补贴发放准确率</t>
  </si>
  <si>
    <t>公益性岗位补贴发放准确率</t>
  </si>
  <si>
    <t>就业见习补贴发放准确率</t>
  </si>
  <si>
    <t>创业补贴发放准确率</t>
  </si>
  <si>
    <t>资金在规定时间内下达率</t>
  </si>
  <si>
    <t>职业技能鉴定补贴人均标准</t>
  </si>
  <si>
    <t>220元</t>
  </si>
  <si>
    <t>社会保险补贴人均标准</t>
  </si>
  <si>
    <t>1200元</t>
  </si>
  <si>
    <t>公益性岗位补贴人均标准</t>
  </si>
  <si>
    <t>1350元</t>
  </si>
  <si>
    <t xml:space="preserve">    农民工管理工作经费</t>
  </si>
  <si>
    <t>对全县及在外的农民工加强管理、保障权益、维权服务及子女的教育、医疗等的各项工作开展，还有对省外5个农民工工作服务站的建立、管理等。
保障农民工权益。</t>
  </si>
  <si>
    <t>覆盖范围</t>
  </si>
  <si>
    <t>全县外出农民工，省外5个农民工工作站</t>
  </si>
  <si>
    <t>产生的影响</t>
  </si>
  <si>
    <t>确保社会稳定，保障个人权益</t>
  </si>
  <si>
    <t>&gt;= 95</t>
  </si>
  <si>
    <t>农民工管理水平</t>
  </si>
  <si>
    <t>加强农民工管理、保障权益，子女的教育、医疗等维权服务明显提高</t>
  </si>
  <si>
    <t>保障农民工工作有序开展</t>
  </si>
  <si>
    <t>按财政预算金额足额保障</t>
  </si>
  <si>
    <t xml:space="preserve">    人事招考费</t>
  </si>
  <si>
    <t xml:space="preserve">完成2021年度事业人员118人、服务基层三支一扶7招考计划编制、招考、考察及录用工作，提高工作效率，提升服务质量。
</t>
  </si>
  <si>
    <t>事业人员招考</t>
  </si>
  <si>
    <t>&gt;= 118</t>
  </si>
  <si>
    <t>三支一扶招考对工作地影响</t>
  </si>
  <si>
    <t>提高高校毕业生就业机会，锻炼他们的社会工作能力。</t>
  </si>
  <si>
    <t>参考人员满意度</t>
  </si>
  <si>
    <t>三支一扶招考人数</t>
  </si>
  <si>
    <t>&gt;= 7</t>
  </si>
  <si>
    <t>工作开展</t>
  </si>
  <si>
    <t>缺编单位人员得到及时补充，保证单位工作正常运行。</t>
  </si>
  <si>
    <t>合格率</t>
  </si>
  <si>
    <t>招考成本</t>
  </si>
  <si>
    <t>800元/人</t>
  </si>
  <si>
    <t xml:space="preserve">    乡镇保障所业务指导工作经费</t>
  </si>
  <si>
    <t xml:space="preserve">对29个乡镇保障所进行业务指导，提高业务能力和管理水平
</t>
  </si>
  <si>
    <t>指导劳动保障所个数</t>
  </si>
  <si>
    <t>29个</t>
  </si>
  <si>
    <t>按时传达上级政策、指导业务、熟练业务知识，更好的服务于民</t>
  </si>
  <si>
    <t>&gt;= 100%</t>
  </si>
  <si>
    <t>保障全年业务指导</t>
  </si>
  <si>
    <t>对29个乡镇进行业务指导所需经费</t>
  </si>
  <si>
    <t>10万元</t>
  </si>
  <si>
    <t>部门整体支出绩效目标申报表</t>
  </si>
  <si>
    <t>（2021年度）</t>
  </si>
  <si>
    <t>部门名称</t>
  </si>
  <si>
    <t>主要任务</t>
  </si>
  <si>
    <t>任务内容</t>
  </si>
  <si>
    <t>年度主要任务</t>
  </si>
  <si>
    <t>社会保险经办机构经费</t>
  </si>
  <si>
    <t>负责促进就业贯彻执行和社会保障</t>
  </si>
  <si>
    <t>人事招聘招考</t>
  </si>
  <si>
    <t>完成2021年度事业人员118人、服务基层三支一扶7招考计划编制、招考、考察及录用工作。</t>
  </si>
  <si>
    <t>金保工程网络服务费</t>
  </si>
  <si>
    <t>保障全县金保网络畅通、安全高效运转</t>
  </si>
  <si>
    <t>就业创业促进工作</t>
  </si>
  <si>
    <t>保障就业工作正常开展，促进县内县外就业</t>
  </si>
  <si>
    <t>代缴困难群体养老保险</t>
  </si>
  <si>
    <t>保障全县低保贫困人口的养老保险</t>
  </si>
  <si>
    <t>党组织活动经费</t>
  </si>
  <si>
    <t>开展党员活动</t>
  </si>
  <si>
    <t>保障工资福利性支出</t>
  </si>
  <si>
    <t>农民工工作管理工作经费</t>
  </si>
  <si>
    <t>支持和引导农民企业家返乡投资</t>
  </si>
  <si>
    <t>职业年金</t>
  </si>
  <si>
    <t>保障全县退休职工职业年金按政策对付</t>
  </si>
  <si>
    <t>保障全县死亡职工按政策及时领取抚恤金</t>
  </si>
  <si>
    <t>年度部门整体支出预算申请</t>
  </si>
  <si>
    <t>年度总体目标</t>
  </si>
  <si>
    <t>以社会保障工作为主体，全面完成参保扩面，加大就业创业工作，扶持返乡创业实体，建立就业扶贫基地。加强引进高技能人才，抓好事业人员招聘工作。做好离退休人员、在岗人员的管理。加强劳动监察执法、劳动争议仲裁。规范企业用工、维护农民工的合法权益。加强党风廉政，扎实开展行业脱贫攻坚任务。</t>
  </si>
  <si>
    <t>一级指标</t>
  </si>
  <si>
    <t>二级指标</t>
  </si>
  <si>
    <t>指标值（包含数字及文字描述）</t>
  </si>
  <si>
    <t>产出指标</t>
  </si>
  <si>
    <t>数量指标</t>
  </si>
  <si>
    <t>工资福利性支出</t>
  </si>
  <si>
    <t>全系统99人</t>
  </si>
  <si>
    <t>社会保险基金代缴</t>
  </si>
  <si>
    <t>全县37000人</t>
  </si>
  <si>
    <t>日常运转经费</t>
  </si>
  <si>
    <t>财政预算</t>
  </si>
  <si>
    <t>社会保险业务办理</t>
  </si>
  <si>
    <t>全县29个乡镇业务指导</t>
  </si>
  <si>
    <t>质量指标</t>
  </si>
  <si>
    <t>保障运转</t>
  </si>
  <si>
    <t>保障单位工作正常运转</t>
  </si>
  <si>
    <t>保障工资</t>
  </si>
  <si>
    <t>保障工资及时足额发放</t>
  </si>
  <si>
    <t>专项任务</t>
  </si>
  <si>
    <t>达到效果</t>
  </si>
  <si>
    <t>时效指标</t>
  </si>
  <si>
    <t>全年实际支出数</t>
  </si>
  <si>
    <t>按财政预算、决算数</t>
  </si>
  <si>
    <t>经济效益指标</t>
  </si>
  <si>
    <t>就业带动民生发展</t>
  </si>
  <si>
    <t>社会效益指标</t>
  </si>
  <si>
    <t>设施构建和谐劳动关系</t>
  </si>
  <si>
    <t>做好农民工工资支付工资，保障用工关系和谐</t>
  </si>
  <si>
    <t>设施农民工返乡创业</t>
  </si>
  <si>
    <t>助力发展地方经济</t>
  </si>
  <si>
    <t>生态效益指标</t>
  </si>
  <si>
    <t>可持续影响指标</t>
  </si>
  <si>
    <t>满意率</t>
  </si>
  <si>
    <t>≧90%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</si>
</sst>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\&quot;#,##0.00_);\(&quot;\&quot;#,##0.00\)"/>
  </numFmts>
  <fonts count="56">
    <font>
      <sz val="9"/>
      <color indexed="8"/>
      <name val="宋体"/>
      <charset val="134"/>
    </font>
    <font>
      <sz val="12"/>
      <name val="宋体"/>
      <charset val="134"/>
    </font>
    <font>
      <sz val="11"/>
      <name val="Calibri"/>
      <charset val="0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Calibri"/>
      <charset val="0"/>
    </font>
    <font>
      <sz val="9"/>
      <name val="宋体"/>
      <charset val="0"/>
    </font>
    <font>
      <sz val="9"/>
      <color indexed="8"/>
      <name val="Arial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3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9"/>
      <name val="Calibri"/>
      <charset val="134"/>
    </font>
    <font>
      <b/>
      <sz val="18"/>
      <color indexed="62"/>
      <name val="Cambria"/>
      <charset val="134"/>
    </font>
    <font>
      <b/>
      <sz val="11"/>
      <color indexed="63"/>
      <name val="Calibri"/>
      <charset val="134"/>
    </font>
    <font>
      <sz val="11"/>
      <color indexed="16"/>
      <name val="Calibri"/>
      <charset val="134"/>
    </font>
    <font>
      <b/>
      <sz val="11"/>
      <color indexed="53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62"/>
      <name val="Calibri"/>
      <charset val="134"/>
    </font>
    <font>
      <sz val="11"/>
      <color indexed="53"/>
      <name val="Calibri"/>
      <charset val="134"/>
    </font>
    <font>
      <sz val="11"/>
      <color indexed="60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8"/>
      <name val="Arial"/>
      <charset val="134"/>
    </font>
    <font>
      <sz val="9"/>
      <color rgb="FF000000"/>
      <name val="Arial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55">
    <xf numFmtId="1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6" applyNumberFormat="0" applyFill="0" applyAlignment="0" applyProtection="0">
      <alignment vertical="center"/>
    </xf>
    <xf numFmtId="0" fontId="24" fillId="0" borderId="56" applyNumberFormat="0" applyFill="0" applyAlignment="0" applyProtection="0">
      <alignment vertical="center"/>
    </xf>
    <xf numFmtId="0" fontId="25" fillId="0" borderId="5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8" applyNumberFormat="0" applyAlignment="0" applyProtection="0">
      <alignment vertical="center"/>
    </xf>
    <xf numFmtId="0" fontId="27" fillId="6" borderId="59" applyNumberFormat="0" applyAlignment="0" applyProtection="0">
      <alignment vertical="center"/>
    </xf>
    <xf numFmtId="0" fontId="28" fillId="6" borderId="58" applyNumberFormat="0" applyAlignment="0" applyProtection="0">
      <alignment vertical="center"/>
    </xf>
    <xf numFmtId="0" fontId="29" fillId="7" borderId="60" applyNumberFormat="0" applyAlignment="0" applyProtection="0">
      <alignment vertical="center"/>
    </xf>
    <xf numFmtId="0" fontId="30" fillId="0" borderId="61" applyNumberFormat="0" applyFill="0" applyAlignment="0" applyProtection="0">
      <alignment vertical="center"/>
    </xf>
    <xf numFmtId="0" fontId="31" fillId="0" borderId="6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1" fillId="0" borderId="0"/>
    <xf numFmtId="0" fontId="1" fillId="0" borderId="0"/>
    <xf numFmtId="0" fontId="37" fillId="36" borderId="0" applyNumberFormat="0" applyBorder="0" applyAlignment="0" applyProtection="0"/>
    <xf numFmtId="0" fontId="38" fillId="0" borderId="63" applyNumberFormat="0" applyFill="0" applyAlignment="0" applyProtection="0"/>
    <xf numFmtId="0" fontId="37" fillId="36" borderId="0" applyNumberFormat="0" applyBorder="0" applyAlignment="0" applyProtection="0"/>
    <xf numFmtId="0" fontId="0" fillId="36" borderId="64" applyNumberFormat="0" applyFont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9" fillId="38" borderId="65" applyNumberFormat="0" applyAlignment="0" applyProtection="0"/>
    <xf numFmtId="0" fontId="37" fillId="35" borderId="0" applyNumberFormat="0" applyBorder="0" applyAlignment="0" applyProtection="0"/>
    <xf numFmtId="0" fontId="37" fillId="39" borderId="0" applyNumberFormat="0" applyBorder="0" applyAlignment="0" applyProtection="0"/>
    <xf numFmtId="0" fontId="40" fillId="0" borderId="66" applyNumberFormat="0" applyFill="0" applyAlignment="0" applyProtection="0"/>
    <xf numFmtId="0" fontId="41" fillId="40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5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9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43" borderId="0" applyNumberFormat="0" applyBorder="0" applyAlignment="0" applyProtection="0"/>
    <xf numFmtId="0" fontId="1" fillId="0" borderId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3" fillId="2" borderId="67" applyNumberFormat="0" applyAlignment="0" applyProtection="0"/>
    <xf numFmtId="0" fontId="41" fillId="44" borderId="0" applyNumberFormat="0" applyBorder="0" applyAlignment="0" applyProtection="0"/>
    <xf numFmtId="0" fontId="41" fillId="40" borderId="0" applyNumberFormat="0" applyBorder="0" applyAlignment="0" applyProtection="0"/>
    <xf numFmtId="0" fontId="41" fillId="43" borderId="0" applyNumberFormat="0" applyBorder="0" applyAlignment="0" applyProtection="0"/>
    <xf numFmtId="0" fontId="41" fillId="45" borderId="0" applyNumberFormat="0" applyBorder="0" applyAlignment="0" applyProtection="0"/>
    <xf numFmtId="0" fontId="41" fillId="43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5" fillId="2" borderId="65" applyNumberFormat="0" applyAlignment="0" applyProtection="0"/>
    <xf numFmtId="0" fontId="45" fillId="2" borderId="65" applyNumberFormat="0" applyAlignment="0" applyProtection="0"/>
    <xf numFmtId="0" fontId="46" fillId="48" borderId="68" applyNumberFormat="0" applyAlignment="0" applyProtection="0"/>
    <xf numFmtId="0" fontId="46" fillId="48" borderId="68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9" fillId="0" borderId="69" applyNumberFormat="0" applyFill="0" applyAlignment="0" applyProtection="0"/>
    <xf numFmtId="0" fontId="49" fillId="0" borderId="69" applyNumberFormat="0" applyFill="0" applyAlignment="0" applyProtection="0"/>
    <xf numFmtId="0" fontId="38" fillId="0" borderId="63" applyNumberFormat="0" applyFill="0" applyAlignment="0" applyProtection="0"/>
    <xf numFmtId="0" fontId="40" fillId="0" borderId="6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38" borderId="65" applyNumberFormat="0" applyAlignment="0" applyProtection="0"/>
    <xf numFmtId="0" fontId="50" fillId="0" borderId="70" applyNumberFormat="0" applyFill="0" applyAlignment="0" applyProtection="0"/>
    <xf numFmtId="0" fontId="50" fillId="0" borderId="70" applyNumberFormat="0" applyFill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0" fillId="36" borderId="64" applyNumberFormat="0" applyFont="0" applyAlignment="0" applyProtection="0"/>
    <xf numFmtId="0" fontId="1" fillId="0" borderId="0"/>
    <xf numFmtId="0" fontId="43" fillId="2" borderId="67" applyNumberFormat="0" applyAlignment="0" applyProtection="0"/>
    <xf numFmtId="0" fontId="42" fillId="0" borderId="0" applyNumberFormat="0" applyFill="0" applyBorder="0" applyAlignment="0" applyProtection="0"/>
    <xf numFmtId="0" fontId="52" fillId="0" borderId="71" applyNumberFormat="0" applyFill="0" applyAlignment="0" applyProtection="0"/>
    <xf numFmtId="0" fontId="52" fillId="0" borderId="7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6">
    <xf numFmtId="1" fontId="0" fillId="0" borderId="0" xfId="0" applyNumberFormat="1" applyFont="1" applyFill="1"/>
    <xf numFmtId="0" fontId="1" fillId="0" borderId="0" xfId="142" applyAlignment="1">
      <alignment vertical="center"/>
    </xf>
    <xf numFmtId="0" fontId="2" fillId="0" borderId="0" xfId="0" applyNumberFormat="1" applyFont="1" applyFill="1" applyAlignment="1"/>
    <xf numFmtId="0" fontId="3" fillId="0" borderId="0" xfId="139" applyFont="1" applyAlignment="1">
      <alignment vertical="center"/>
    </xf>
    <xf numFmtId="0" fontId="1" fillId="0" borderId="0" xfId="143" applyAlignment="1">
      <alignment vertical="center" wrapText="1"/>
    </xf>
    <xf numFmtId="0" fontId="4" fillId="0" borderId="0" xfId="144" applyFont="1" applyAlignment="1">
      <alignment horizontal="center" vertical="center" wrapText="1"/>
    </xf>
    <xf numFmtId="0" fontId="5" fillId="0" borderId="0" xfId="145" applyFont="1" applyAlignment="1">
      <alignment horizontal="center" vertical="center" wrapText="1"/>
    </xf>
    <xf numFmtId="0" fontId="6" fillId="0" borderId="1" xfId="140" applyFont="1" applyBorder="1" applyAlignment="1">
      <alignment horizontal="center" vertical="center" wrapText="1"/>
    </xf>
    <xf numFmtId="0" fontId="6" fillId="0" borderId="2" xfId="140" applyFont="1" applyBorder="1" applyAlignment="1">
      <alignment horizontal="center" vertical="center" wrapText="1"/>
    </xf>
    <xf numFmtId="0" fontId="6" fillId="0" borderId="2" xfId="146" applyFont="1" applyBorder="1" applyAlignment="1">
      <alignment horizontal="left" vertical="center" wrapText="1"/>
    </xf>
    <xf numFmtId="0" fontId="6" fillId="0" borderId="2" xfId="141" applyFont="1" applyBorder="1" applyAlignment="1">
      <alignment horizontal="left" vertical="center" wrapText="1"/>
    </xf>
    <xf numFmtId="0" fontId="6" fillId="0" borderId="2" xfId="96" applyFont="1" applyBorder="1" applyAlignment="1">
      <alignment horizontal="left" vertical="center" wrapText="1"/>
    </xf>
    <xf numFmtId="0" fontId="6" fillId="0" borderId="2" xfId="147" applyFont="1" applyBorder="1" applyAlignment="1">
      <alignment horizontal="left" vertical="center" wrapText="1"/>
    </xf>
    <xf numFmtId="0" fontId="6" fillId="0" borderId="3" xfId="13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6" xfId="13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6" fillId="0" borderId="6" xfId="148" applyFont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6" fillId="0" borderId="0" xfId="149" applyFont="1" applyBorder="1" applyAlignment="1">
      <alignment horizontal="center" vertical="center" wrapText="1"/>
    </xf>
    <xf numFmtId="0" fontId="6" fillId="0" borderId="2" xfId="149" applyFont="1" applyBorder="1" applyAlignment="1">
      <alignment horizontal="center" vertical="center" wrapText="1"/>
    </xf>
    <xf numFmtId="4" fontId="6" fillId="0" borderId="9" xfId="152" applyNumberFormat="1" applyFont="1" applyBorder="1" applyAlignment="1">
      <alignment horizontal="right"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4" fontId="6" fillId="0" borderId="12" xfId="137" applyNumberFormat="1" applyFont="1" applyBorder="1" applyAlignment="1">
      <alignment horizontal="right" vertical="center" wrapText="1"/>
    </xf>
    <xf numFmtId="4" fontId="6" fillId="0" borderId="2" xfId="137" applyNumberFormat="1" applyFont="1" applyBorder="1" applyAlignment="1">
      <alignment horizontal="right" vertical="center" wrapText="1"/>
    </xf>
    <xf numFmtId="4" fontId="6" fillId="0" borderId="0" xfId="137" applyNumberFormat="1" applyFont="1" applyBorder="1" applyAlignment="1">
      <alignment horizontal="right" vertical="center" wrapText="1"/>
    </xf>
    <xf numFmtId="4" fontId="6" fillId="0" borderId="6" xfId="137" applyNumberFormat="1" applyFont="1" applyBorder="1" applyAlignment="1">
      <alignment horizontal="right" vertical="center" wrapText="1"/>
    </xf>
    <xf numFmtId="0" fontId="6" fillId="0" borderId="2" xfId="153" applyFont="1" applyBorder="1" applyAlignment="1">
      <alignment horizontal="center" vertical="center" wrapText="1"/>
    </xf>
    <xf numFmtId="0" fontId="6" fillId="0" borderId="0" xfId="51" applyFont="1" applyBorder="1" applyAlignment="1">
      <alignment horizontal="left" vertical="center" wrapText="1"/>
    </xf>
    <xf numFmtId="0" fontId="6" fillId="0" borderId="0" xfId="150" applyFont="1" applyBorder="1" applyAlignment="1">
      <alignment horizontal="left" vertical="center" wrapText="1"/>
    </xf>
    <xf numFmtId="0" fontId="6" fillId="0" borderId="6" xfId="80" applyFont="1" applyBorder="1" applyAlignment="1">
      <alignment horizontal="left" vertical="center" wrapText="1"/>
    </xf>
    <xf numFmtId="0" fontId="6" fillId="0" borderId="14" xfId="138" applyFont="1" applyBorder="1" applyAlignment="1">
      <alignment horizontal="center" vertical="center" wrapText="1"/>
    </xf>
    <xf numFmtId="0" fontId="6" fillId="0" borderId="12" xfId="154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1" xfId="138" applyFont="1" applyBorder="1" applyAlignment="1">
      <alignment horizontal="center" vertical="center" wrapText="1"/>
    </xf>
    <xf numFmtId="0" fontId="6" fillId="0" borderId="1" xfId="15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6" fillId="0" borderId="2" xfId="81" applyFont="1" applyBorder="1" applyAlignment="1">
      <alignment horizontal="left" vertical="center" wrapText="1"/>
    </xf>
    <xf numFmtId="0" fontId="6" fillId="0" borderId="14" xfId="151" applyFont="1" applyBorder="1" applyAlignment="1">
      <alignment horizontal="center" vertical="center" wrapText="1"/>
    </xf>
    <xf numFmtId="0" fontId="6" fillId="0" borderId="13" xfId="151" applyFont="1" applyBorder="1" applyAlignment="1">
      <alignment horizontal="center" vertical="center" wrapText="1"/>
    </xf>
    <xf numFmtId="0" fontId="6" fillId="0" borderId="2" xfId="151" applyFont="1" applyBorder="1" applyAlignment="1">
      <alignment horizontal="center" vertical="center" wrapText="1"/>
    </xf>
    <xf numFmtId="0" fontId="6" fillId="0" borderId="13" xfId="138" applyFont="1" applyBorder="1" applyAlignment="1">
      <alignment horizontal="center" vertical="center" wrapText="1"/>
    </xf>
    <xf numFmtId="0" fontId="6" fillId="0" borderId="12" xfId="138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right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24" xfId="0" applyNumberFormat="1" applyFont="1" applyFill="1" applyBorder="1" applyAlignment="1">
      <alignment horizontal="center" vertical="center" wrapText="1"/>
    </xf>
    <xf numFmtId="0" fontId="6" fillId="0" borderId="25" xfId="0" applyNumberFormat="1" applyFont="1" applyFill="1" applyBorder="1" applyAlignment="1">
      <alignment horizontal="center" vertical="center" wrapText="1"/>
    </xf>
    <xf numFmtId="0" fontId="6" fillId="0" borderId="26" xfId="0" applyNumberFormat="1" applyFont="1" applyFill="1" applyBorder="1" applyAlignment="1">
      <alignment horizontal="center" vertical="center" wrapText="1"/>
    </xf>
    <xf numFmtId="0" fontId="6" fillId="0" borderId="27" xfId="0" applyNumberFormat="1" applyFont="1" applyFill="1" applyBorder="1" applyAlignment="1">
      <alignment horizontal="center" vertical="center" wrapText="1"/>
    </xf>
    <xf numFmtId="0" fontId="9" fillId="0" borderId="19" xfId="0" applyNumberFormat="1" applyFont="1" applyFill="1" applyBorder="1" applyAlignment="1">
      <alignment horizontal="left" vertical="center" wrapText="1"/>
    </xf>
    <xf numFmtId="0" fontId="9" fillId="0" borderId="28" xfId="0" applyNumberFormat="1" applyFont="1" applyFill="1" applyBorder="1" applyAlignment="1">
      <alignment horizontal="left" vertical="center" wrapText="1"/>
    </xf>
    <xf numFmtId="0" fontId="9" fillId="0" borderId="29" xfId="0" applyNumberFormat="1" applyFont="1" applyFill="1" applyBorder="1" applyAlignment="1">
      <alignment horizontal="left" vertical="center" wrapText="1"/>
    </xf>
    <xf numFmtId="4" fontId="9" fillId="0" borderId="26" xfId="0" applyNumberFormat="1" applyFont="1" applyBorder="1" applyAlignment="1">
      <alignment horizontal="left" vertical="center" wrapText="1"/>
    </xf>
    <xf numFmtId="0" fontId="9" fillId="0" borderId="26" xfId="0" applyNumberFormat="1" applyFont="1" applyFill="1" applyBorder="1" applyAlignment="1">
      <alignment horizontal="left" vertical="center" wrapText="1"/>
    </xf>
    <xf numFmtId="0" fontId="10" fillId="0" borderId="26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right" vertical="center" wrapText="1"/>
    </xf>
    <xf numFmtId="0" fontId="6" fillId="0" borderId="28" xfId="0" applyNumberFormat="1" applyFont="1" applyFill="1" applyBorder="1" applyAlignment="1">
      <alignment horizontal="center" vertical="center" wrapText="1"/>
    </xf>
    <xf numFmtId="0" fontId="6" fillId="0" borderId="29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/>
    <xf numFmtId="0" fontId="6" fillId="2" borderId="0" xfId="0" applyNumberFormat="1" applyFont="1" applyFill="1"/>
    <xf numFmtId="0" fontId="6" fillId="2" borderId="0" xfId="0" applyNumberFormat="1" applyFont="1" applyFill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left"/>
    </xf>
    <xf numFmtId="0" fontId="13" fillId="0" borderId="0" xfId="0" applyNumberFormat="1" applyFont="1" applyFill="1" applyAlignment="1">
      <alignment horizontal="right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center" vertical="center"/>
    </xf>
    <xf numFmtId="1" fontId="6" fillId="0" borderId="32" xfId="0" applyNumberFormat="1" applyFont="1" applyFill="1" applyBorder="1" applyAlignment="1" applyProtection="1">
      <alignment horizontal="center" vertical="center" wrapText="1"/>
    </xf>
    <xf numFmtId="0" fontId="6" fillId="0" borderId="33" xfId="0" applyNumberFormat="1" applyFont="1" applyFill="1" applyBorder="1" applyAlignment="1" applyProtection="1">
      <alignment horizontal="center" vertical="center" wrapText="1"/>
    </xf>
    <xf numFmtId="0" fontId="6" fillId="0" borderId="31" xfId="0" applyNumberFormat="1" applyFont="1" applyFill="1" applyBorder="1" applyAlignment="1" applyProtection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0" borderId="34" xfId="0" applyNumberFormat="1" applyFont="1" applyFill="1" applyBorder="1" applyAlignment="1">
      <alignment horizontal="center" vertical="center" wrapText="1"/>
    </xf>
    <xf numFmtId="0" fontId="6" fillId="0" borderId="35" xfId="0" applyNumberFormat="1" applyFont="1" applyFill="1" applyBorder="1" applyAlignment="1">
      <alignment horizontal="center" vertical="center" wrapText="1"/>
    </xf>
    <xf numFmtId="1" fontId="6" fillId="0" borderId="36" xfId="0" applyNumberFormat="1" applyFont="1" applyFill="1" applyBorder="1" applyAlignment="1" applyProtection="1">
      <alignment horizontal="center" vertical="center" wrapText="1"/>
    </xf>
    <xf numFmtId="0" fontId="6" fillId="0" borderId="36" xfId="0" applyNumberFormat="1" applyFont="1" applyFill="1" applyBorder="1" applyAlignment="1" applyProtection="1">
      <alignment horizontal="center" vertical="center" wrapText="1"/>
    </xf>
    <xf numFmtId="0" fontId="6" fillId="0" borderId="37" xfId="0" applyNumberFormat="1" applyFont="1" applyFill="1" applyBorder="1" applyAlignment="1" applyProtection="1">
      <alignment horizontal="center" vertical="center" wrapText="1"/>
    </xf>
    <xf numFmtId="0" fontId="6" fillId="0" borderId="37" xfId="0" applyNumberFormat="1" applyFont="1" applyFill="1" applyBorder="1" applyAlignment="1" applyProtection="1">
      <alignment horizontal="center" vertical="center"/>
    </xf>
    <xf numFmtId="49" fontId="6" fillId="0" borderId="38" xfId="0" applyNumberFormat="1" applyFont="1" applyFill="1" applyBorder="1" applyAlignment="1" applyProtection="1">
      <alignment vertical="center" wrapText="1"/>
    </xf>
    <xf numFmtId="4" fontId="6" fillId="0" borderId="39" xfId="0" applyNumberFormat="1" applyFont="1" applyBorder="1" applyAlignment="1" applyProtection="1">
      <alignment vertical="center" wrapText="1"/>
    </xf>
    <xf numFmtId="4" fontId="6" fillId="0" borderId="28" xfId="0" applyNumberFormat="1" applyFont="1" applyBorder="1" applyAlignment="1" applyProtection="1">
      <alignment vertical="center" wrapText="1"/>
    </xf>
    <xf numFmtId="4" fontId="6" fillId="0" borderId="40" xfId="0" applyNumberFormat="1" applyFont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Alignment="1">
      <alignment horizontal="centerContinuous" vertical="center"/>
    </xf>
    <xf numFmtId="0" fontId="6" fillId="0" borderId="0" xfId="0" applyNumberFormat="1" applyFont="1" applyFill="1" applyAlignment="1"/>
    <xf numFmtId="0" fontId="6" fillId="0" borderId="38" xfId="0" applyNumberFormat="1" applyFont="1" applyFill="1" applyBorder="1" applyAlignment="1" applyProtection="1">
      <alignment horizontal="center" vertical="center" wrapText="1"/>
    </xf>
    <xf numFmtId="1" fontId="6" fillId="0" borderId="33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 wrapText="1"/>
    </xf>
    <xf numFmtId="1" fontId="6" fillId="0" borderId="36" xfId="0" applyNumberFormat="1" applyFont="1" applyFill="1" applyBorder="1" applyAlignment="1" applyProtection="1">
      <alignment horizontal="center" vertical="center"/>
    </xf>
    <xf numFmtId="0" fontId="6" fillId="0" borderId="4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6" fillId="0" borderId="35" xfId="0" applyNumberFormat="1" applyFont="1" applyFill="1" applyBorder="1" applyAlignment="1" applyProtection="1">
      <alignment horizontal="center" vertical="center" wrapText="1"/>
    </xf>
    <xf numFmtId="1" fontId="6" fillId="0" borderId="37" xfId="0" applyNumberFormat="1" applyFont="1" applyFill="1" applyBorder="1" applyAlignment="1" applyProtection="1">
      <alignment horizontal="center" vertical="center" wrapText="1"/>
    </xf>
    <xf numFmtId="4" fontId="6" fillId="0" borderId="19" xfId="0" applyNumberFormat="1" applyFont="1" applyBorder="1" applyAlignment="1" applyProtection="1">
      <alignment vertical="center" wrapText="1"/>
    </xf>
    <xf numFmtId="4" fontId="6" fillId="0" borderId="43" xfId="0" applyNumberFormat="1" applyFont="1" applyBorder="1" applyAlignment="1" applyProtection="1">
      <alignment vertical="center" wrapText="1"/>
    </xf>
    <xf numFmtId="4" fontId="6" fillId="0" borderId="44" xfId="0" applyNumberFormat="1" applyFont="1" applyBorder="1" applyAlignment="1" applyProtection="1">
      <alignment vertical="center" wrapText="1"/>
    </xf>
    <xf numFmtId="4" fontId="6" fillId="0" borderId="29" xfId="0" applyNumberFormat="1" applyFont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1" fontId="6" fillId="0" borderId="45" xfId="0" applyNumberFormat="1" applyFont="1" applyFill="1" applyBorder="1" applyAlignment="1" applyProtection="1">
      <alignment horizontal="center" vertical="center" wrapText="1"/>
    </xf>
    <xf numFmtId="1" fontId="6" fillId="0" borderId="38" xfId="0" applyNumberFormat="1" applyFont="1" applyFill="1" applyBorder="1" applyAlignment="1" applyProtection="1">
      <alignment horizontal="center" vertical="center" wrapText="1"/>
    </xf>
    <xf numFmtId="49" fontId="6" fillId="0" borderId="31" xfId="0" applyNumberFormat="1" applyFont="1" applyFill="1" applyBorder="1" applyAlignment="1" applyProtection="1">
      <alignment vertical="center" wrapText="1"/>
    </xf>
    <xf numFmtId="49" fontId="6" fillId="0" borderId="33" xfId="0" applyNumberFormat="1" applyFont="1" applyFill="1" applyBorder="1" applyAlignment="1" applyProtection="1">
      <alignment vertical="center" wrapText="1"/>
    </xf>
    <xf numFmtId="4" fontId="6" fillId="0" borderId="26" xfId="0" applyNumberFormat="1" applyFont="1" applyBorder="1" applyAlignment="1" applyProtection="1">
      <alignment vertical="center" wrapText="1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6" fillId="0" borderId="30" xfId="0" applyNumberFormat="1" applyFont="1" applyFill="1" applyBorder="1" applyAlignment="1" applyProtection="1">
      <alignment horizontal="center" vertical="center" wrapText="1"/>
    </xf>
    <xf numFmtId="1" fontId="6" fillId="0" borderId="41" xfId="0" applyNumberFormat="1" applyFont="1" applyFill="1" applyBorder="1" applyAlignment="1" applyProtection="1">
      <alignment horizontal="center" vertical="center"/>
    </xf>
    <xf numFmtId="0" fontId="6" fillId="0" borderId="32" xfId="0" applyNumberFormat="1" applyFont="1" applyFill="1" applyBorder="1" applyAlignment="1" applyProtection="1">
      <alignment horizontal="center" vertical="center" wrapText="1"/>
    </xf>
    <xf numFmtId="1" fontId="6" fillId="0" borderId="31" xfId="0" applyNumberFormat="1" applyFont="1" applyFill="1" applyBorder="1" applyAlignment="1" applyProtection="1">
      <alignment horizontal="center" vertical="center" wrapText="1"/>
    </xf>
    <xf numFmtId="1" fontId="6" fillId="0" borderId="37" xfId="0" applyNumberFormat="1" applyFont="1" applyFill="1" applyBorder="1" applyAlignment="1" applyProtection="1">
      <alignment horizontal="center" vertical="center"/>
    </xf>
    <xf numFmtId="0" fontId="6" fillId="0" borderId="46" xfId="0" applyNumberFormat="1" applyFont="1" applyFill="1" applyBorder="1" applyAlignment="1" applyProtection="1">
      <alignment horizontal="center" vertical="center" wrapText="1"/>
    </xf>
    <xf numFmtId="49" fontId="6" fillId="0" borderId="45" xfId="0" applyNumberFormat="1" applyFont="1" applyFill="1" applyBorder="1" applyAlignment="1" applyProtection="1">
      <alignment vertical="center" wrapText="1"/>
    </xf>
    <xf numFmtId="1" fontId="0" fillId="3" borderId="0" xfId="0" applyNumberFormat="1" applyFont="1" applyFill="1"/>
    <xf numFmtId="1" fontId="0" fillId="0" borderId="0" xfId="0" applyNumberFormat="1" applyFont="1" applyFill="1" applyBorder="1"/>
    <xf numFmtId="0" fontId="0" fillId="2" borderId="0" xfId="0" applyNumberFormat="1" applyFont="1" applyFill="1"/>
    <xf numFmtId="0" fontId="6" fillId="0" borderId="3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41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 applyProtection="1">
      <alignment horizontal="center" vertical="center"/>
    </xf>
    <xf numFmtId="0" fontId="6" fillId="2" borderId="28" xfId="0" applyNumberFormat="1" applyFont="1" applyFill="1" applyBorder="1" applyAlignment="1" applyProtection="1">
      <alignment horizontal="center" vertical="center"/>
    </xf>
    <xf numFmtId="0" fontId="6" fillId="0" borderId="47" xfId="0" applyNumberFormat="1" applyFont="1" applyFill="1" applyBorder="1" applyAlignment="1" applyProtection="1">
      <alignment horizontal="center" vertical="center" wrapText="1"/>
    </xf>
    <xf numFmtId="49" fontId="6" fillId="3" borderId="31" xfId="0" applyNumberFormat="1" applyFont="1" applyFill="1" applyBorder="1" applyAlignment="1" applyProtection="1">
      <alignment vertical="center" wrapText="1"/>
    </xf>
    <xf numFmtId="49" fontId="6" fillId="3" borderId="38" xfId="0" applyNumberFormat="1" applyFont="1" applyFill="1" applyBorder="1" applyAlignment="1" applyProtection="1">
      <alignment vertical="center" wrapText="1"/>
    </xf>
    <xf numFmtId="4" fontId="6" fillId="3" borderId="19" xfId="0" applyNumberFormat="1" applyFont="1" applyFill="1" applyBorder="1" applyAlignment="1" applyProtection="1">
      <alignment vertical="center" wrapText="1"/>
    </xf>
    <xf numFmtId="4" fontId="6" fillId="3" borderId="43" xfId="0" applyNumberFormat="1" applyFont="1" applyFill="1" applyBorder="1" applyAlignment="1" applyProtection="1">
      <alignment vertical="center" wrapText="1"/>
    </xf>
    <xf numFmtId="4" fontId="6" fillId="3" borderId="44" xfId="0" applyNumberFormat="1" applyFont="1" applyFill="1" applyBorder="1" applyAlignment="1" applyProtection="1">
      <alignment vertical="center" wrapText="1"/>
    </xf>
    <xf numFmtId="0" fontId="6" fillId="2" borderId="29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27" xfId="0" applyNumberFormat="1" applyFont="1" applyFill="1" applyBorder="1" applyAlignment="1" applyProtection="1">
      <alignment horizontal="center" vertical="center" wrapText="1"/>
    </xf>
    <xf numFmtId="1" fontId="6" fillId="0" borderId="47" xfId="0" applyNumberFormat="1" applyFont="1" applyFill="1" applyBorder="1" applyAlignment="1" applyProtection="1">
      <alignment horizontal="center" vertical="center" wrapText="1"/>
    </xf>
    <xf numFmtId="1" fontId="0" fillId="0" borderId="19" xfId="0" applyNumberFormat="1" applyFont="1" applyFill="1" applyBorder="1" applyAlignment="1">
      <alignment horizontal="center" vertical="center"/>
    </xf>
    <xf numFmtId="1" fontId="0" fillId="0" borderId="28" xfId="0" applyNumberFormat="1" applyFont="1" applyFill="1" applyBorder="1" applyAlignment="1">
      <alignment horizontal="center" vertical="center"/>
    </xf>
    <xf numFmtId="1" fontId="0" fillId="0" borderId="29" xfId="0" applyNumberFormat="1" applyFont="1" applyFill="1" applyBorder="1" applyAlignment="1">
      <alignment horizontal="center" vertical="center"/>
    </xf>
    <xf numFmtId="0" fontId="6" fillId="0" borderId="41" xfId="0" applyNumberFormat="1" applyFont="1" applyFill="1" applyBorder="1" applyAlignment="1" applyProtection="1">
      <alignment horizontal="center" vertical="center" wrapText="1"/>
    </xf>
    <xf numFmtId="0" fontId="6" fillId="0" borderId="48" xfId="0" applyNumberFormat="1" applyFont="1" applyFill="1" applyBorder="1" applyAlignment="1" applyProtection="1">
      <alignment horizontal="center" vertical="center" wrapText="1"/>
    </xf>
    <xf numFmtId="4" fontId="6" fillId="3" borderId="40" xfId="0" applyNumberFormat="1" applyFont="1" applyFill="1" applyBorder="1" applyAlignment="1" applyProtection="1">
      <alignment vertical="center" wrapText="1"/>
    </xf>
    <xf numFmtId="1" fontId="0" fillId="0" borderId="0" xfId="0" applyNumberFormat="1" applyFont="1" applyFill="1" applyAlignment="1">
      <alignment wrapText="1"/>
    </xf>
    <xf numFmtId="1" fontId="14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vertical="center"/>
    </xf>
    <xf numFmtId="1" fontId="0" fillId="0" borderId="18" xfId="0" applyNumberFormat="1" applyFont="1" applyFill="1" applyBorder="1" applyAlignment="1">
      <alignment horizontal="center" vertical="center"/>
    </xf>
    <xf numFmtId="1" fontId="0" fillId="0" borderId="25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left" vertical="center" wrapText="1"/>
    </xf>
    <xf numFmtId="1" fontId="0" fillId="0" borderId="26" xfId="0" applyNumberFormat="1" applyFont="1" applyFill="1" applyBorder="1" applyAlignment="1">
      <alignment horizontal="center" vertical="center" wrapText="1"/>
    </xf>
    <xf numFmtId="4" fontId="0" fillId="0" borderId="26" xfId="0" applyNumberFormat="1" applyFont="1" applyBorder="1" applyAlignment="1">
      <alignment horizontal="right" vertical="center" wrapText="1"/>
    </xf>
    <xf numFmtId="1" fontId="0" fillId="0" borderId="0" xfId="0" applyNumberFormat="1" applyFont="1" applyFill="1" applyAlignment="1">
      <alignment horizontal="right" vertical="center"/>
    </xf>
    <xf numFmtId="0" fontId="15" fillId="0" borderId="0" xfId="0" applyNumberFormat="1" applyFont="1" applyFill="1"/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left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29" xfId="0" applyNumberFormat="1" applyFont="1" applyFill="1" applyBorder="1" applyAlignment="1">
      <alignment horizontal="center" vertical="center"/>
    </xf>
    <xf numFmtId="0" fontId="13" fillId="0" borderId="28" xfId="0" applyNumberFormat="1" applyFont="1" applyFill="1" applyBorder="1" applyAlignment="1">
      <alignment horizontal="center" vertical="center"/>
    </xf>
    <xf numFmtId="0" fontId="13" fillId="0" borderId="47" xfId="0" applyNumberFormat="1" applyFont="1" applyFill="1" applyBorder="1" applyAlignment="1">
      <alignment horizontal="center" vertical="center"/>
    </xf>
    <xf numFmtId="0" fontId="13" fillId="0" borderId="34" xfId="0" applyNumberFormat="1" applyFont="1" applyFill="1" applyBorder="1" applyAlignment="1">
      <alignment horizontal="center" vertical="center"/>
    </xf>
    <xf numFmtId="4" fontId="13" fillId="0" borderId="34" xfId="0" applyNumberFormat="1" applyFont="1" applyFill="1" applyBorder="1" applyAlignment="1" applyProtection="1">
      <alignment horizontal="center" vertical="center"/>
    </xf>
    <xf numFmtId="0" fontId="13" fillId="0" borderId="38" xfId="0" applyNumberFormat="1" applyFont="1" applyFill="1" applyBorder="1" applyAlignment="1">
      <alignment vertical="center"/>
    </xf>
    <xf numFmtId="4" fontId="13" fillId="0" borderId="49" xfId="0" applyNumberFormat="1" applyFont="1" applyBorder="1" applyAlignment="1" applyProtection="1">
      <alignment vertical="center" wrapText="1"/>
    </xf>
    <xf numFmtId="0" fontId="6" fillId="0" borderId="30" xfId="0" applyNumberFormat="1" applyFont="1" applyFill="1" applyBorder="1" applyAlignment="1">
      <alignment vertical="center"/>
    </xf>
    <xf numFmtId="4" fontId="13" fillId="0" borderId="37" xfId="0" applyNumberFormat="1" applyFont="1" applyBorder="1" applyAlignment="1" applyProtection="1">
      <alignment vertical="center" wrapText="1"/>
    </xf>
    <xf numFmtId="4" fontId="13" fillId="0" borderId="36" xfId="0" applyNumberFormat="1" applyFont="1" applyBorder="1" applyAlignment="1" applyProtection="1">
      <alignment vertical="center" wrapText="1"/>
    </xf>
    <xf numFmtId="1" fontId="13" fillId="0" borderId="31" xfId="0" applyNumberFormat="1" applyFont="1" applyFill="1" applyBorder="1" applyAlignment="1">
      <alignment vertical="center"/>
    </xf>
    <xf numFmtId="0" fontId="6" fillId="0" borderId="31" xfId="0" applyNumberFormat="1" applyFont="1" applyFill="1" applyBorder="1" applyAlignment="1">
      <alignment vertical="center"/>
    </xf>
    <xf numFmtId="0" fontId="6" fillId="0" borderId="37" xfId="0" applyNumberFormat="1" applyFont="1" applyFill="1" applyBorder="1" applyAlignment="1">
      <alignment vertical="center"/>
    </xf>
    <xf numFmtId="1" fontId="13" fillId="0" borderId="38" xfId="0" applyNumberFormat="1" applyFont="1" applyFill="1" applyBorder="1" applyAlignment="1">
      <alignment vertical="center"/>
    </xf>
    <xf numFmtId="4" fontId="13" fillId="0" borderId="26" xfId="0" applyNumberFormat="1" applyFont="1" applyBorder="1" applyAlignment="1" applyProtection="1">
      <alignment vertical="center" wrapText="1"/>
    </xf>
    <xf numFmtId="0" fontId="6" fillId="0" borderId="26" xfId="0" applyNumberFormat="1" applyFont="1" applyFill="1" applyBorder="1" applyAlignment="1">
      <alignment vertical="center"/>
    </xf>
    <xf numFmtId="0" fontId="13" fillId="0" borderId="31" xfId="0" applyNumberFormat="1" applyFont="1" applyFill="1" applyBorder="1" applyAlignment="1">
      <alignment vertical="center"/>
    </xf>
    <xf numFmtId="4" fontId="13" fillId="0" borderId="33" xfId="0" applyNumberFormat="1" applyFont="1" applyBorder="1" applyAlignment="1" applyProtection="1">
      <alignment vertical="center" wrapText="1"/>
    </xf>
    <xf numFmtId="0" fontId="6" fillId="0" borderId="27" xfId="0" applyNumberFormat="1" applyFont="1" applyFill="1" applyBorder="1" applyAlignment="1">
      <alignment vertical="center"/>
    </xf>
    <xf numFmtId="4" fontId="13" fillId="0" borderId="27" xfId="0" applyNumberFormat="1" applyFont="1" applyBorder="1" applyAlignment="1" applyProtection="1">
      <alignment vertical="center" wrapText="1"/>
    </xf>
    <xf numFmtId="4" fontId="13" fillId="0" borderId="38" xfId="0" applyNumberFormat="1" applyFont="1" applyBorder="1" applyAlignment="1" applyProtection="1">
      <alignment vertical="center" wrapText="1"/>
    </xf>
    <xf numFmtId="0" fontId="6" fillId="0" borderId="18" xfId="0" applyNumberFormat="1" applyFont="1" applyFill="1" applyBorder="1" applyAlignment="1">
      <alignment vertical="center"/>
    </xf>
    <xf numFmtId="4" fontId="13" fillId="0" borderId="29" xfId="0" applyNumberFormat="1" applyFont="1" applyBorder="1" applyAlignment="1" applyProtection="1">
      <alignment vertical="center" wrapText="1"/>
    </xf>
    <xf numFmtId="0" fontId="13" fillId="0" borderId="31" xfId="0" applyNumberFormat="1" applyFont="1" applyFill="1" applyBorder="1" applyAlignment="1">
      <alignment horizontal="center" vertical="center"/>
    </xf>
    <xf numFmtId="4" fontId="13" fillId="0" borderId="38" xfId="0" applyNumberFormat="1" applyFont="1" applyBorder="1" applyAlignment="1">
      <alignment vertical="center" wrapText="1"/>
    </xf>
    <xf numFmtId="0" fontId="13" fillId="0" borderId="27" xfId="0" applyNumberFormat="1" applyFont="1" applyFill="1" applyBorder="1" applyAlignment="1">
      <alignment horizontal="center" vertical="center"/>
    </xf>
    <xf numFmtId="4" fontId="13" fillId="0" borderId="27" xfId="0" applyNumberFormat="1" applyFont="1" applyBorder="1" applyAlignment="1">
      <alignment vertical="center" wrapText="1"/>
    </xf>
    <xf numFmtId="0" fontId="13" fillId="0" borderId="26" xfId="0" applyNumberFormat="1" applyFont="1" applyFill="1" applyBorder="1" applyAlignment="1">
      <alignment vertical="center"/>
    </xf>
    <xf numFmtId="4" fontId="13" fillId="0" borderId="38" xfId="0" applyNumberFormat="1" applyFont="1" applyBorder="1" applyAlignment="1">
      <alignment horizontal="right" vertical="center" wrapText="1"/>
    </xf>
    <xf numFmtId="4" fontId="13" fillId="0" borderId="26" xfId="0" applyNumberFormat="1" applyFont="1" applyBorder="1" applyAlignment="1">
      <alignment vertical="center" wrapText="1"/>
    </xf>
    <xf numFmtId="0" fontId="13" fillId="0" borderId="26" xfId="0" applyNumberFormat="1" applyFont="1" applyFill="1" applyBorder="1" applyAlignment="1">
      <alignment horizontal="center" vertical="center"/>
    </xf>
    <xf numFmtId="0" fontId="13" fillId="2" borderId="0" xfId="0" applyNumberFormat="1" applyFont="1" applyFill="1"/>
    <xf numFmtId="0" fontId="13" fillId="0" borderId="23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/>
    <xf numFmtId="0" fontId="13" fillId="0" borderId="22" xfId="0" applyNumberFormat="1" applyFont="1" applyFill="1" applyBorder="1" applyAlignment="1">
      <alignment horizontal="center" vertical="center"/>
    </xf>
    <xf numFmtId="0" fontId="13" fillId="0" borderId="23" xfId="0" applyNumberFormat="1" applyFont="1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center" vertical="center"/>
    </xf>
    <xf numFmtId="0" fontId="13" fillId="2" borderId="45" xfId="0" applyNumberFormat="1" applyFont="1" applyFill="1" applyBorder="1" applyAlignment="1" applyProtection="1">
      <alignment horizontal="center" vertical="center"/>
    </xf>
    <xf numFmtId="0" fontId="13" fillId="2" borderId="38" xfId="0" applyNumberFormat="1" applyFont="1" applyFill="1" applyBorder="1" applyAlignment="1" applyProtection="1">
      <alignment horizontal="center" vertical="center"/>
    </xf>
    <xf numFmtId="0" fontId="13" fillId="0" borderId="38" xfId="0" applyNumberFormat="1" applyFont="1" applyFill="1" applyBorder="1" applyAlignment="1" applyProtection="1">
      <alignment horizontal="center" vertical="center" wrapText="1"/>
    </xf>
    <xf numFmtId="0" fontId="13" fillId="0" borderId="41" xfId="0" applyNumberFormat="1" applyFont="1" applyFill="1" applyBorder="1" applyAlignment="1" applyProtection="1">
      <alignment horizontal="center" vertical="center" wrapText="1"/>
    </xf>
    <xf numFmtId="0" fontId="13" fillId="0" borderId="32" xfId="0" applyNumberFormat="1" applyFont="1" applyFill="1" applyBorder="1" applyAlignment="1" applyProtection="1">
      <alignment horizontal="center" vertical="center" wrapText="1"/>
    </xf>
    <xf numFmtId="0" fontId="13" fillId="2" borderId="34" xfId="0" applyNumberFormat="1" applyFont="1" applyFill="1" applyBorder="1" applyAlignment="1">
      <alignment horizontal="center" vertical="center" wrapText="1"/>
    </xf>
    <xf numFmtId="0" fontId="13" fillId="0" borderId="35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 applyProtection="1">
      <alignment horizontal="center" vertical="center" wrapText="1"/>
    </xf>
    <xf numFmtId="0" fontId="13" fillId="0" borderId="45" xfId="0" applyNumberFormat="1" applyFont="1" applyFill="1" applyBorder="1" applyAlignment="1" applyProtection="1">
      <alignment horizontal="center" vertical="center" wrapText="1"/>
    </xf>
    <xf numFmtId="0" fontId="13" fillId="2" borderId="36" xfId="0" applyNumberFormat="1" applyFont="1" applyFill="1" applyBorder="1" applyAlignment="1" applyProtection="1">
      <alignment horizontal="center" vertical="center"/>
    </xf>
    <xf numFmtId="0" fontId="13" fillId="0" borderId="36" xfId="0" applyNumberFormat="1" applyFont="1" applyFill="1" applyBorder="1" applyAlignment="1" applyProtection="1">
      <alignment horizontal="center" vertical="center" wrapText="1"/>
    </xf>
    <xf numFmtId="49" fontId="13" fillId="0" borderId="38" xfId="0" applyNumberFormat="1" applyFont="1" applyFill="1" applyBorder="1" applyAlignment="1" applyProtection="1">
      <alignment vertical="center" wrapText="1"/>
    </xf>
    <xf numFmtId="49" fontId="13" fillId="0" borderId="33" xfId="0" applyNumberFormat="1" applyFont="1" applyFill="1" applyBorder="1" applyAlignment="1" applyProtection="1">
      <alignment vertical="center" wrapText="1"/>
    </xf>
    <xf numFmtId="4" fontId="13" fillId="0" borderId="19" xfId="0" applyNumberFormat="1" applyFont="1" applyBorder="1" applyAlignment="1" applyProtection="1">
      <alignment vertical="center" wrapText="1"/>
    </xf>
    <xf numFmtId="4" fontId="13" fillId="0" borderId="43" xfId="0" applyNumberFormat="1" applyFont="1" applyBorder="1" applyAlignment="1" applyProtection="1">
      <alignment vertical="center" wrapText="1"/>
    </xf>
    <xf numFmtId="0" fontId="13" fillId="2" borderId="0" xfId="0" applyNumberFormat="1" applyFont="1" applyFill="1" applyAlignment="1">
      <alignment horizontal="right" vertical="center"/>
    </xf>
    <xf numFmtId="0" fontId="13" fillId="0" borderId="37" xfId="0" applyNumberFormat="1" applyFont="1" applyFill="1" applyBorder="1" applyAlignment="1" applyProtection="1">
      <alignment horizontal="center" vertical="center" wrapText="1"/>
    </xf>
    <xf numFmtId="4" fontId="13" fillId="0" borderId="40" xfId="0" applyNumberFormat="1" applyFont="1" applyBorder="1" applyAlignment="1" applyProtection="1">
      <alignment vertical="center" wrapText="1"/>
    </xf>
    <xf numFmtId="0" fontId="6" fillId="2" borderId="0" xfId="0" applyNumberFormat="1" applyFont="1" applyFill="1" applyAlignment="1"/>
    <xf numFmtId="0" fontId="6" fillId="2" borderId="38" xfId="0" applyNumberFormat="1" applyFont="1" applyFill="1" applyBorder="1" applyAlignment="1" applyProtection="1">
      <alignment horizontal="center" vertical="center" wrapText="1"/>
    </xf>
    <xf numFmtId="176" fontId="6" fillId="0" borderId="31" xfId="0" applyNumberFormat="1" applyFont="1" applyFill="1" applyBorder="1" applyAlignment="1" applyProtection="1">
      <alignment horizontal="center" vertical="center" wrapText="1"/>
    </xf>
    <xf numFmtId="0" fontId="6" fillId="2" borderId="31" xfId="0" applyNumberFormat="1" applyFont="1" applyFill="1" applyBorder="1" applyAlignment="1" applyProtection="1">
      <alignment horizontal="center" vertical="center" wrapText="1"/>
    </xf>
    <xf numFmtId="176" fontId="6" fillId="0" borderId="37" xfId="0" applyNumberFormat="1" applyFont="1" applyFill="1" applyBorder="1" applyAlignment="1" applyProtection="1">
      <alignment horizontal="center" vertical="center" wrapText="1"/>
    </xf>
    <xf numFmtId="0" fontId="6" fillId="2" borderId="37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/>
    <xf numFmtId="0" fontId="6" fillId="2" borderId="0" xfId="0" applyNumberFormat="1" applyFont="1" applyFill="1" applyAlignment="1" applyProtection="1">
      <alignment horizontal="right" vertical="center"/>
    </xf>
    <xf numFmtId="4" fontId="13" fillId="0" borderId="50" xfId="0" applyNumberFormat="1" applyFont="1" applyBorder="1" applyAlignment="1" applyProtection="1">
      <alignment vertical="center" wrapText="1"/>
    </xf>
    <xf numFmtId="0" fontId="13" fillId="0" borderId="45" xfId="0" applyNumberFormat="1" applyFont="1" applyFill="1" applyBorder="1" applyAlignment="1">
      <alignment vertical="center"/>
    </xf>
    <xf numFmtId="4" fontId="13" fillId="0" borderId="51" xfId="0" applyNumberFormat="1" applyFont="1" applyBorder="1" applyAlignment="1" applyProtection="1">
      <alignment vertical="center" wrapText="1"/>
    </xf>
    <xf numFmtId="4" fontId="13" fillId="0" borderId="52" xfId="0" applyNumberFormat="1" applyFont="1" applyBorder="1" applyAlignment="1" applyProtection="1">
      <alignment vertical="center" wrapText="1"/>
    </xf>
    <xf numFmtId="4" fontId="13" fillId="0" borderId="53" xfId="0" applyNumberFormat="1" applyFont="1" applyBorder="1" applyAlignment="1" applyProtection="1">
      <alignment vertical="center" wrapText="1"/>
    </xf>
    <xf numFmtId="4" fontId="13" fillId="0" borderId="52" xfId="0" applyNumberFormat="1" applyFont="1" applyBorder="1" applyAlignment="1">
      <alignment vertical="center" wrapText="1"/>
    </xf>
    <xf numFmtId="0" fontId="13" fillId="0" borderId="38" xfId="0" applyNumberFormat="1" applyFont="1" applyFill="1" applyBorder="1" applyAlignment="1">
      <alignment horizontal="center" vertical="center"/>
    </xf>
    <xf numFmtId="0" fontId="13" fillId="0" borderId="45" xfId="0" applyNumberFormat="1" applyFont="1" applyFill="1" applyBorder="1" applyAlignment="1">
      <alignment horizontal="center" vertical="center"/>
    </xf>
    <xf numFmtId="4" fontId="13" fillId="0" borderId="52" xfId="0" applyNumberFormat="1" applyFont="1" applyBorder="1" applyAlignment="1">
      <alignment horizontal="right" vertical="center" wrapText="1"/>
    </xf>
    <xf numFmtId="4" fontId="13" fillId="0" borderId="54" xfId="0" applyNumberFormat="1" applyFont="1" applyBorder="1" applyAlignment="1">
      <alignment horizontal="right" vertical="center" wrapText="1"/>
    </xf>
    <xf numFmtId="4" fontId="13" fillId="0" borderId="54" xfId="0" applyNumberFormat="1" applyFont="1" applyBorder="1" applyAlignment="1">
      <alignment vertical="center" wrapText="1"/>
    </xf>
    <xf numFmtId="0" fontId="1" fillId="0" borderId="0" xfId="0" applyNumberFormat="1" applyFont="1" applyFill="1" applyAlignment="1">
      <alignment horizontal="center"/>
    </xf>
    <xf numFmtId="0" fontId="16" fillId="0" borderId="0" xfId="0" applyNumberFormat="1" applyFont="1" applyFill="1"/>
    <xf numFmtId="0" fontId="15" fillId="0" borderId="0" xfId="0" applyNumberFormat="1" applyFont="1" applyFill="1" applyAlignment="1">
      <alignment horizontal="center"/>
    </xf>
  </cellXfs>
  <cellStyles count="1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1" xfId="49"/>
    <cellStyle name="Style 32" xfId="50"/>
    <cellStyle name="Style 27" xfId="51"/>
    <cellStyle name="20% - Accent2 1 1" xfId="52"/>
    <cellStyle name="Heading 2 1" xfId="53"/>
    <cellStyle name="20% - Accent3 1 1" xfId="54"/>
    <cellStyle name="Note 1" xfId="55"/>
    <cellStyle name="40% - Accent1 1" xfId="56"/>
    <cellStyle name="40% - Accent1 1 1" xfId="57"/>
    <cellStyle name="Input 1" xfId="58"/>
    <cellStyle name="20% - Accent4 1 1" xfId="59"/>
    <cellStyle name="40% - Accent2 1" xfId="60"/>
    <cellStyle name="Heading 3 1" xfId="61"/>
    <cellStyle name="Accent3 1 1" xfId="62"/>
    <cellStyle name="20% - Accent1 1 1" xfId="63"/>
    <cellStyle name="20% - Accent2 1" xfId="64"/>
    <cellStyle name="20% - Accent3 1" xfId="65"/>
    <cellStyle name="20% - Accent4 1" xfId="66"/>
    <cellStyle name="20% - Accent5 1" xfId="67"/>
    <cellStyle name="20% - Accent5 1 1" xfId="68"/>
    <cellStyle name="20% - Accent6 1" xfId="69"/>
    <cellStyle name="20% - Accent6 1 1" xfId="70"/>
    <cellStyle name="40% - Accent2 1 1" xfId="71"/>
    <cellStyle name="40% - Accent3 1" xfId="72"/>
    <cellStyle name="40% - Accent3 1 1" xfId="73"/>
    <cellStyle name="40% - Accent4 1" xfId="74"/>
    <cellStyle name="40% - Accent4 1 1" xfId="75"/>
    <cellStyle name="40% - Accent5 1" xfId="76"/>
    <cellStyle name="40% - Accent5 1 1" xfId="77"/>
    <cellStyle name="40% - Accent6 1" xfId="78"/>
    <cellStyle name="40% - Accent6 1 1" xfId="79"/>
    <cellStyle name="Style 29" xfId="80"/>
    <cellStyle name="Style 34" xfId="81"/>
    <cellStyle name="Title 1 1" xfId="82"/>
    <cellStyle name="60% - Accent1 1" xfId="83"/>
    <cellStyle name="60% - Accent1 1 1" xfId="84"/>
    <cellStyle name="60% - Accent2 1" xfId="85"/>
    <cellStyle name="60% - Accent2 1 1" xfId="86"/>
    <cellStyle name="60% - Accent3 1" xfId="87"/>
    <cellStyle name="60% - Accent3 1 1" xfId="88"/>
    <cellStyle name="60% - Accent4 1" xfId="89"/>
    <cellStyle name="60% - Accent4 1 1" xfId="90"/>
    <cellStyle name="60% - Accent5 1" xfId="91"/>
    <cellStyle name="60% - Accent5 1 1" xfId="92"/>
    <cellStyle name="60% - Accent6 1" xfId="93"/>
    <cellStyle name="60% - Accent6 1 1" xfId="94"/>
    <cellStyle name="Accent1 1" xfId="95"/>
    <cellStyle name="Style 8" xfId="96"/>
    <cellStyle name="Accent1 1 1" xfId="97"/>
    <cellStyle name="Accent2 1" xfId="98"/>
    <cellStyle name="Output 1" xfId="99"/>
    <cellStyle name="Accent2 1 1" xfId="100"/>
    <cellStyle name="Accent3 1" xfId="101"/>
    <cellStyle name="Accent4 1" xfId="102"/>
    <cellStyle name="Accent5 1" xfId="103"/>
    <cellStyle name="Accent4 1 1" xfId="104"/>
    <cellStyle name="Accent5 1 1" xfId="105"/>
    <cellStyle name="Accent6 1" xfId="106"/>
    <cellStyle name="Accent6 1 1" xfId="107"/>
    <cellStyle name="Bad 1" xfId="108"/>
    <cellStyle name="Bad 1 1" xfId="109"/>
    <cellStyle name="Calculation 1" xfId="110"/>
    <cellStyle name="Calculation 1 1" xfId="111"/>
    <cellStyle name="Check Cell 1" xfId="112"/>
    <cellStyle name="Check Cell 1 1" xfId="113"/>
    <cellStyle name="Explanatory Text 1" xfId="114"/>
    <cellStyle name="Explanatory Text 1 1" xfId="115"/>
    <cellStyle name="Good 1" xfId="116"/>
    <cellStyle name="Good 1 1" xfId="117"/>
    <cellStyle name="Heading 1 1" xfId="118"/>
    <cellStyle name="Heading 1 1 1" xfId="119"/>
    <cellStyle name="Heading 2 1 1" xfId="120"/>
    <cellStyle name="Heading 3 1 1" xfId="121"/>
    <cellStyle name="Heading 4 1" xfId="122"/>
    <cellStyle name="Heading 4 1 1" xfId="123"/>
    <cellStyle name="Input 1 1" xfId="124"/>
    <cellStyle name="Linked Cell 1" xfId="125"/>
    <cellStyle name="Linked Cell 1 1" xfId="126"/>
    <cellStyle name="Neutral 1" xfId="127"/>
    <cellStyle name="Neutral 1 1" xfId="128"/>
    <cellStyle name="Note 1 1" xfId="129"/>
    <cellStyle name="Style 11" xfId="130"/>
    <cellStyle name="Output 1 1" xfId="131"/>
    <cellStyle name="Title 1" xfId="132"/>
    <cellStyle name="Total 1" xfId="133"/>
    <cellStyle name="Total 1 1" xfId="134"/>
    <cellStyle name="Warning Text 1" xfId="135"/>
    <cellStyle name="Warning Text 1 1" xfId="136"/>
    <cellStyle name="Style 25" xfId="137"/>
    <cellStyle name="Style 30" xfId="138"/>
    <cellStyle name="Style 2" xfId="139"/>
    <cellStyle name="Style 5" xfId="140"/>
    <cellStyle name="Style 7" xfId="141"/>
    <cellStyle name="常规 2" xfId="142"/>
    <cellStyle name="Style 1" xfId="143"/>
    <cellStyle name="Style 3" xfId="144"/>
    <cellStyle name="Style 4" xfId="145"/>
    <cellStyle name="Style 6" xfId="146"/>
    <cellStyle name="Style 9" xfId="147"/>
    <cellStyle name="Style 15" xfId="148"/>
    <cellStyle name="Style 21" xfId="149"/>
    <cellStyle name="Style 28" xfId="150"/>
    <cellStyle name="Style 33" xfId="151"/>
    <cellStyle name="Style 22" xfId="152"/>
    <cellStyle name="Style 10" xfId="153"/>
    <cellStyle name="Style 31" xfId="154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"/>
  <sheetViews>
    <sheetView showGridLines="0" showZeros="0" workbookViewId="0">
      <selection activeCell="A1" sqref="A1"/>
    </sheetView>
  </sheetViews>
  <sheetFormatPr defaultColWidth="9" defaultRowHeight="10.8" outlineLevelRow="2"/>
  <cols>
    <col min="1" max="1" width="166.166666666667" customWidth="1"/>
  </cols>
  <sheetData>
    <row r="3" spans="1:1">
      <c r="A3" t="s">
        <v>0</v>
      </c>
    </row>
  </sheetData>
  <printOptions horizontalCentered="1" verticalCentered="1"/>
  <pageMargins left="0.590277791023254" right="0.590277791023254" top="0.590277791023254" bottom="0.590277791023254" header="0.590277791023254" footer="0.393750011920929"/>
  <pageSetup paperSize="9" scale="58" orientation="landscape" errors="blank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showZeros="0" topLeftCell="C1" workbookViewId="0">
      <selection activeCell="A1" sqref="A1"/>
    </sheetView>
  </sheetViews>
  <sheetFormatPr defaultColWidth="9" defaultRowHeight="10.8" outlineLevelCol="7"/>
  <cols>
    <col min="1" max="1" width="15.5" customWidth="1"/>
    <col min="2" max="2" width="65.3333333333333" customWidth="1"/>
    <col min="3" max="8" width="18" customWidth="1"/>
  </cols>
  <sheetData>
    <row r="1" ht="20.1" customHeight="1" spans="1:8">
      <c r="A1" s="105"/>
      <c r="B1" s="105"/>
      <c r="C1" s="105"/>
      <c r="D1" s="105"/>
      <c r="E1" s="106"/>
      <c r="F1" s="105"/>
      <c r="G1" s="105"/>
      <c r="H1" s="82" t="s">
        <v>374</v>
      </c>
    </row>
    <row r="2" ht="25.5" customHeight="1" spans="1:8">
      <c r="A2" s="79" t="s">
        <v>375</v>
      </c>
      <c r="B2" s="79"/>
      <c r="C2" s="79"/>
      <c r="D2" s="79"/>
      <c r="E2" s="79"/>
      <c r="F2" s="79"/>
      <c r="G2" s="79"/>
      <c r="H2" s="79"/>
    </row>
    <row r="3" ht="20.1" customHeight="1" spans="1:8">
      <c r="A3" s="80" t="s">
        <v>3</v>
      </c>
      <c r="B3" s="80"/>
      <c r="C3" s="107"/>
      <c r="D3" s="107"/>
      <c r="E3" s="107"/>
      <c r="F3" s="107"/>
      <c r="G3" s="107"/>
      <c r="H3" s="82" t="s">
        <v>5</v>
      </c>
    </row>
    <row r="4" ht="20.1" customHeight="1" spans="1:8">
      <c r="A4" s="92" t="s">
        <v>376</v>
      </c>
      <c r="B4" s="92" t="s">
        <v>224</v>
      </c>
      <c r="C4" s="87" t="s">
        <v>377</v>
      </c>
      <c r="D4" s="87"/>
      <c r="E4" s="100"/>
      <c r="F4" s="100"/>
      <c r="G4" s="100"/>
      <c r="H4" s="87"/>
    </row>
    <row r="5" ht="20.1" customHeight="1" spans="1:8">
      <c r="A5" s="108"/>
      <c r="B5" s="108"/>
      <c r="C5" s="109" t="s">
        <v>58</v>
      </c>
      <c r="D5" s="92" t="s">
        <v>259</v>
      </c>
      <c r="E5" s="110" t="s">
        <v>378</v>
      </c>
      <c r="F5" s="111"/>
      <c r="G5" s="112"/>
      <c r="H5" s="113" t="s">
        <v>264</v>
      </c>
    </row>
    <row r="6" ht="33.75" customHeight="1" spans="1:8">
      <c r="A6" s="98"/>
      <c r="B6" s="98"/>
      <c r="C6" s="114"/>
      <c r="D6" s="99"/>
      <c r="E6" s="115" t="s">
        <v>73</v>
      </c>
      <c r="F6" s="116" t="s">
        <v>379</v>
      </c>
      <c r="G6" s="117" t="s">
        <v>380</v>
      </c>
      <c r="H6" s="118"/>
    </row>
    <row r="7" ht="20.1" customHeight="1" spans="1:8">
      <c r="A7" s="101" t="s">
        <v>4</v>
      </c>
      <c r="B7" s="101" t="s">
        <v>58</v>
      </c>
      <c r="C7" s="119">
        <f>SUM(D7,F7:H7)</f>
        <v>120000</v>
      </c>
      <c r="D7" s="120">
        <v>0</v>
      </c>
      <c r="E7" s="120">
        <f>SUM(F7:G7)</f>
        <v>0</v>
      </c>
      <c r="F7" s="120">
        <v>0</v>
      </c>
      <c r="G7" s="121">
        <v>0</v>
      </c>
      <c r="H7" s="122">
        <v>120000</v>
      </c>
    </row>
    <row r="8" ht="20.1" customHeight="1" spans="1:8">
      <c r="A8" s="101" t="s">
        <v>4</v>
      </c>
      <c r="B8" s="101" t="s">
        <v>0</v>
      </c>
      <c r="C8" s="119">
        <f>SUM(D8,F8:H8)</f>
        <v>120000</v>
      </c>
      <c r="D8" s="120">
        <v>0</v>
      </c>
      <c r="E8" s="120">
        <f>SUM(F8:G8)</f>
        <v>0</v>
      </c>
      <c r="F8" s="120">
        <v>0</v>
      </c>
      <c r="G8" s="121">
        <v>0</v>
      </c>
      <c r="H8" s="122">
        <v>120000</v>
      </c>
    </row>
    <row r="9" ht="20.1" customHeight="1" spans="1:8">
      <c r="A9" s="101" t="s">
        <v>81</v>
      </c>
      <c r="B9" s="101" t="s">
        <v>82</v>
      </c>
      <c r="C9" s="119">
        <f>SUM(D9,F9:H9)</f>
        <v>120000</v>
      </c>
      <c r="D9" s="120">
        <v>0</v>
      </c>
      <c r="E9" s="120">
        <f>SUM(F9:G9)</f>
        <v>0</v>
      </c>
      <c r="F9" s="120">
        <v>0</v>
      </c>
      <c r="G9" s="121">
        <v>0</v>
      </c>
      <c r="H9" s="122">
        <v>120000</v>
      </c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0011920929" right="0.393750011920929" top="0.393750011920929" bottom="0.393750011920929" header="0" footer="0"/>
  <pageSetup paperSize="9" fitToHeight="1000" orientation="landscape" errors="blank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9" defaultRowHeight="10.8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76"/>
      <c r="B1" s="77"/>
      <c r="C1" s="77"/>
      <c r="D1" s="77"/>
      <c r="E1" s="77"/>
      <c r="F1" s="77"/>
      <c r="G1" s="77"/>
      <c r="H1" s="78" t="s">
        <v>381</v>
      </c>
    </row>
    <row r="2" ht="20.1" customHeight="1" spans="1:8">
      <c r="A2" s="79" t="s">
        <v>382</v>
      </c>
      <c r="B2" s="79"/>
      <c r="C2" s="79"/>
      <c r="D2" s="79"/>
      <c r="E2" s="79"/>
      <c r="F2" s="79"/>
      <c r="G2" s="79"/>
      <c r="H2" s="79"/>
    </row>
    <row r="3" ht="20.1" customHeight="1" spans="1:8">
      <c r="A3" s="80" t="s">
        <v>3</v>
      </c>
      <c r="B3" s="80"/>
      <c r="C3" s="80"/>
      <c r="D3" s="80"/>
      <c r="E3" s="80"/>
      <c r="F3" s="81"/>
      <c r="G3" s="81"/>
      <c r="H3" s="82" t="s">
        <v>5</v>
      </c>
    </row>
    <row r="4" ht="20.1" customHeight="1" spans="1:8">
      <c r="A4" s="83" t="s">
        <v>57</v>
      </c>
      <c r="B4" s="84"/>
      <c r="C4" s="84"/>
      <c r="D4" s="84"/>
      <c r="E4" s="85"/>
      <c r="F4" s="86" t="s">
        <v>383</v>
      </c>
      <c r="G4" s="87"/>
      <c r="H4" s="87"/>
    </row>
    <row r="5" ht="20.1" customHeight="1" spans="1:8">
      <c r="A5" s="88" t="s">
        <v>68</v>
      </c>
      <c r="B5" s="89"/>
      <c r="C5" s="90"/>
      <c r="D5" s="91" t="s">
        <v>69</v>
      </c>
      <c r="E5" s="92" t="s">
        <v>133</v>
      </c>
      <c r="F5" s="93" t="s">
        <v>58</v>
      </c>
      <c r="G5" s="93" t="s">
        <v>129</v>
      </c>
      <c r="H5" s="87" t="s">
        <v>130</v>
      </c>
    </row>
    <row r="6" ht="20.1" customHeight="1" spans="1:8">
      <c r="A6" s="94" t="s">
        <v>78</v>
      </c>
      <c r="B6" s="95" t="s">
        <v>79</v>
      </c>
      <c r="C6" s="96" t="s">
        <v>80</v>
      </c>
      <c r="D6" s="97"/>
      <c r="E6" s="98"/>
      <c r="F6" s="99"/>
      <c r="G6" s="99"/>
      <c r="H6" s="100"/>
    </row>
    <row r="7" ht="20.1" customHeight="1" spans="1:8">
      <c r="A7" s="101" t="s">
        <v>4</v>
      </c>
      <c r="B7" s="101" t="s">
        <v>4</v>
      </c>
      <c r="C7" s="101" t="s">
        <v>4</v>
      </c>
      <c r="D7" s="101" t="s">
        <v>4</v>
      </c>
      <c r="E7" s="101" t="s">
        <v>4</v>
      </c>
      <c r="F7" s="102">
        <f t="shared" ref="F7:F16" si="0">SUM(G7:H7)</f>
        <v>0</v>
      </c>
      <c r="G7" s="103" t="s">
        <v>4</v>
      </c>
      <c r="H7" s="104" t="s">
        <v>4</v>
      </c>
    </row>
    <row r="8" ht="20.1" customHeight="1" spans="1:8">
      <c r="A8" s="101" t="s">
        <v>4</v>
      </c>
      <c r="B8" s="101" t="s">
        <v>4</v>
      </c>
      <c r="C8" s="101" t="s">
        <v>4</v>
      </c>
      <c r="D8" s="101" t="s">
        <v>4</v>
      </c>
      <c r="E8" s="101" t="s">
        <v>4</v>
      </c>
      <c r="F8" s="102">
        <f t="shared" si="0"/>
        <v>0</v>
      </c>
      <c r="G8" s="103" t="s">
        <v>4</v>
      </c>
      <c r="H8" s="104" t="s">
        <v>4</v>
      </c>
    </row>
    <row r="9" ht="20.1" customHeight="1" spans="1:8">
      <c r="A9" s="101" t="s">
        <v>4</v>
      </c>
      <c r="B9" s="101" t="s">
        <v>4</v>
      </c>
      <c r="C9" s="101" t="s">
        <v>4</v>
      </c>
      <c r="D9" s="101" t="s">
        <v>4</v>
      </c>
      <c r="E9" s="101" t="s">
        <v>4</v>
      </c>
      <c r="F9" s="102">
        <f t="shared" si="0"/>
        <v>0</v>
      </c>
      <c r="G9" s="103" t="s">
        <v>4</v>
      </c>
      <c r="H9" s="104" t="s">
        <v>4</v>
      </c>
    </row>
    <row r="10" ht="20.1" customHeight="1" spans="1:8">
      <c r="A10" s="101" t="s">
        <v>4</v>
      </c>
      <c r="B10" s="101" t="s">
        <v>4</v>
      </c>
      <c r="C10" s="101" t="s">
        <v>4</v>
      </c>
      <c r="D10" s="101" t="s">
        <v>4</v>
      </c>
      <c r="E10" s="101" t="s">
        <v>4</v>
      </c>
      <c r="F10" s="102">
        <f t="shared" si="0"/>
        <v>0</v>
      </c>
      <c r="G10" s="103" t="s">
        <v>4</v>
      </c>
      <c r="H10" s="104" t="s">
        <v>4</v>
      </c>
    </row>
    <row r="11" ht="20.1" customHeight="1" spans="1:8">
      <c r="A11" s="101" t="s">
        <v>4</v>
      </c>
      <c r="B11" s="101" t="s">
        <v>4</v>
      </c>
      <c r="C11" s="101" t="s">
        <v>4</v>
      </c>
      <c r="D11" s="101" t="s">
        <v>4</v>
      </c>
      <c r="E11" s="101" t="s">
        <v>4</v>
      </c>
      <c r="F11" s="102">
        <f t="shared" si="0"/>
        <v>0</v>
      </c>
      <c r="G11" s="103" t="s">
        <v>4</v>
      </c>
      <c r="H11" s="104" t="s">
        <v>4</v>
      </c>
    </row>
    <row r="12" ht="20.1" customHeight="1" spans="1:8">
      <c r="A12" s="101" t="s">
        <v>4</v>
      </c>
      <c r="B12" s="101" t="s">
        <v>4</v>
      </c>
      <c r="C12" s="101" t="s">
        <v>4</v>
      </c>
      <c r="D12" s="101" t="s">
        <v>4</v>
      </c>
      <c r="E12" s="101" t="s">
        <v>4</v>
      </c>
      <c r="F12" s="102">
        <f t="shared" si="0"/>
        <v>0</v>
      </c>
      <c r="G12" s="103" t="s">
        <v>4</v>
      </c>
      <c r="H12" s="104" t="s">
        <v>4</v>
      </c>
    </row>
    <row r="13" ht="20.1" customHeight="1" spans="1:8">
      <c r="A13" s="101" t="s">
        <v>4</v>
      </c>
      <c r="B13" s="101" t="s">
        <v>4</v>
      </c>
      <c r="C13" s="101" t="s">
        <v>4</v>
      </c>
      <c r="D13" s="101" t="s">
        <v>4</v>
      </c>
      <c r="E13" s="101" t="s">
        <v>4</v>
      </c>
      <c r="F13" s="102">
        <f t="shared" si="0"/>
        <v>0</v>
      </c>
      <c r="G13" s="103" t="s">
        <v>4</v>
      </c>
      <c r="H13" s="104" t="s">
        <v>4</v>
      </c>
    </row>
    <row r="14" ht="20.1" customHeight="1" spans="1:8">
      <c r="A14" s="101" t="s">
        <v>4</v>
      </c>
      <c r="B14" s="101" t="s">
        <v>4</v>
      </c>
      <c r="C14" s="101" t="s">
        <v>4</v>
      </c>
      <c r="D14" s="101" t="s">
        <v>4</v>
      </c>
      <c r="E14" s="101" t="s">
        <v>4</v>
      </c>
      <c r="F14" s="102">
        <f t="shared" si="0"/>
        <v>0</v>
      </c>
      <c r="G14" s="103" t="s">
        <v>4</v>
      </c>
      <c r="H14" s="104" t="s">
        <v>4</v>
      </c>
    </row>
    <row r="15" ht="20.1" customHeight="1" spans="1:8">
      <c r="A15" s="101" t="s">
        <v>4</v>
      </c>
      <c r="B15" s="101" t="s">
        <v>4</v>
      </c>
      <c r="C15" s="101" t="s">
        <v>4</v>
      </c>
      <c r="D15" s="101" t="s">
        <v>4</v>
      </c>
      <c r="E15" s="101" t="s">
        <v>4</v>
      </c>
      <c r="F15" s="102">
        <f t="shared" si="0"/>
        <v>0</v>
      </c>
      <c r="G15" s="103" t="s">
        <v>4</v>
      </c>
      <c r="H15" s="104" t="s">
        <v>4</v>
      </c>
    </row>
    <row r="16" ht="20.1" customHeight="1" spans="1:8">
      <c r="A16" s="101" t="s">
        <v>4</v>
      </c>
      <c r="B16" s="101" t="s">
        <v>4</v>
      </c>
      <c r="C16" s="101" t="s">
        <v>4</v>
      </c>
      <c r="D16" s="101" t="s">
        <v>4</v>
      </c>
      <c r="E16" s="101" t="s">
        <v>4</v>
      </c>
      <c r="F16" s="102">
        <f t="shared" si="0"/>
        <v>0</v>
      </c>
      <c r="G16" s="103" t="s">
        <v>4</v>
      </c>
      <c r="H16" s="104" t="s">
        <v>4</v>
      </c>
    </row>
  </sheetData>
  <mergeCells count="10"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393750011920929" right="0.393750011920929" top="0.393750011920929" bottom="0.393750011920929" header="0" footer="0"/>
  <pageSetup paperSize="9" scale="10" fitToHeight="1000" orientation="landscape" errors="blank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9" defaultRowHeight="10.8" outlineLevelCol="7"/>
  <cols>
    <col min="1" max="1" width="15.5" customWidth="1"/>
    <col min="2" max="2" width="59.6666666666667" customWidth="1"/>
    <col min="3" max="3" width="19.8333333333333" customWidth="1"/>
    <col min="4" max="8" width="18" customWidth="1"/>
  </cols>
  <sheetData>
    <row r="1" ht="20.1" customHeight="1" spans="1:8">
      <c r="A1" s="105"/>
      <c r="B1" s="105"/>
      <c r="C1" s="105"/>
      <c r="D1" s="105"/>
      <c r="E1" s="106"/>
      <c r="F1" s="105"/>
      <c r="G1" s="105"/>
      <c r="H1" s="82" t="s">
        <v>384</v>
      </c>
    </row>
    <row r="2" ht="25.5" customHeight="1" spans="1:8">
      <c r="A2" s="79" t="s">
        <v>385</v>
      </c>
      <c r="B2" s="79"/>
      <c r="C2" s="79"/>
      <c r="D2" s="79"/>
      <c r="E2" s="79"/>
      <c r="F2" s="79"/>
      <c r="G2" s="79"/>
      <c r="H2" s="79"/>
    </row>
    <row r="3" ht="20.1" customHeight="1" spans="1:8">
      <c r="A3" s="80" t="s">
        <v>3</v>
      </c>
      <c r="B3" s="80"/>
      <c r="C3" s="107"/>
      <c r="D3" s="107"/>
      <c r="E3" s="107"/>
      <c r="F3" s="107"/>
      <c r="G3" s="107"/>
      <c r="H3" s="82" t="s">
        <v>5</v>
      </c>
    </row>
    <row r="4" ht="20.1" customHeight="1" spans="1:8">
      <c r="A4" s="92" t="s">
        <v>376</v>
      </c>
      <c r="B4" s="92" t="s">
        <v>224</v>
      </c>
      <c r="C4" s="87" t="s">
        <v>377</v>
      </c>
      <c r="D4" s="87"/>
      <c r="E4" s="100"/>
      <c r="F4" s="100"/>
      <c r="G4" s="100"/>
      <c r="H4" s="87"/>
    </row>
    <row r="5" ht="20.1" customHeight="1" spans="1:8">
      <c r="A5" s="108"/>
      <c r="B5" s="108"/>
      <c r="C5" s="109" t="s">
        <v>58</v>
      </c>
      <c r="D5" s="92" t="s">
        <v>259</v>
      </c>
      <c r="E5" s="110" t="s">
        <v>378</v>
      </c>
      <c r="F5" s="111"/>
      <c r="G5" s="112"/>
      <c r="H5" s="113" t="s">
        <v>264</v>
      </c>
    </row>
    <row r="6" ht="33.75" customHeight="1" spans="1:8">
      <c r="A6" s="98"/>
      <c r="B6" s="98"/>
      <c r="C6" s="114"/>
      <c r="D6" s="99"/>
      <c r="E6" s="115" t="s">
        <v>73</v>
      </c>
      <c r="F6" s="116" t="s">
        <v>379</v>
      </c>
      <c r="G6" s="117" t="s">
        <v>380</v>
      </c>
      <c r="H6" s="118"/>
    </row>
    <row r="7" ht="20.1" customHeight="1" spans="1:8">
      <c r="A7" s="101" t="s">
        <v>4</v>
      </c>
      <c r="B7" s="101" t="s">
        <v>4</v>
      </c>
      <c r="C7" s="119">
        <f t="shared" ref="C7:C16" si="0">SUM(D7,F7:H7)</f>
        <v>0</v>
      </c>
      <c r="D7" s="120" t="s">
        <v>4</v>
      </c>
      <c r="E7" s="120">
        <f t="shared" ref="E7:E16" si="1">SUM(F7:G7)</f>
        <v>0</v>
      </c>
      <c r="F7" s="120" t="s">
        <v>4</v>
      </c>
      <c r="G7" s="121" t="s">
        <v>4</v>
      </c>
      <c r="H7" s="122" t="s">
        <v>4</v>
      </c>
    </row>
    <row r="8" ht="20.1" customHeight="1" spans="1:8">
      <c r="A8" s="101" t="s">
        <v>4</v>
      </c>
      <c r="B8" s="101" t="s">
        <v>4</v>
      </c>
      <c r="C8" s="119">
        <f t="shared" si="0"/>
        <v>0</v>
      </c>
      <c r="D8" s="120" t="s">
        <v>4</v>
      </c>
      <c r="E8" s="120">
        <f t="shared" si="1"/>
        <v>0</v>
      </c>
      <c r="F8" s="120" t="s">
        <v>4</v>
      </c>
      <c r="G8" s="121" t="s">
        <v>4</v>
      </c>
      <c r="H8" s="122" t="s">
        <v>4</v>
      </c>
    </row>
    <row r="9" ht="20.1" customHeight="1" spans="1:8">
      <c r="A9" s="101" t="s">
        <v>4</v>
      </c>
      <c r="B9" s="101" t="s">
        <v>4</v>
      </c>
      <c r="C9" s="119">
        <f t="shared" si="0"/>
        <v>0</v>
      </c>
      <c r="D9" s="120" t="s">
        <v>4</v>
      </c>
      <c r="E9" s="120">
        <f t="shared" si="1"/>
        <v>0</v>
      </c>
      <c r="F9" s="120" t="s">
        <v>4</v>
      </c>
      <c r="G9" s="121" t="s">
        <v>4</v>
      </c>
      <c r="H9" s="122" t="s">
        <v>4</v>
      </c>
    </row>
    <row r="10" ht="20.1" customHeight="1" spans="1:8">
      <c r="A10" s="101" t="s">
        <v>4</v>
      </c>
      <c r="B10" s="101" t="s">
        <v>4</v>
      </c>
      <c r="C10" s="119">
        <f t="shared" si="0"/>
        <v>0</v>
      </c>
      <c r="D10" s="120" t="s">
        <v>4</v>
      </c>
      <c r="E10" s="120">
        <f t="shared" si="1"/>
        <v>0</v>
      </c>
      <c r="F10" s="120" t="s">
        <v>4</v>
      </c>
      <c r="G10" s="121" t="s">
        <v>4</v>
      </c>
      <c r="H10" s="122" t="s">
        <v>4</v>
      </c>
    </row>
    <row r="11" ht="20.1" customHeight="1" spans="1:8">
      <c r="A11" s="101" t="s">
        <v>4</v>
      </c>
      <c r="B11" s="101" t="s">
        <v>4</v>
      </c>
      <c r="C11" s="119">
        <f t="shared" si="0"/>
        <v>0</v>
      </c>
      <c r="D11" s="120" t="s">
        <v>4</v>
      </c>
      <c r="E11" s="120">
        <f t="shared" si="1"/>
        <v>0</v>
      </c>
      <c r="F11" s="120" t="s">
        <v>4</v>
      </c>
      <c r="G11" s="121" t="s">
        <v>4</v>
      </c>
      <c r="H11" s="122" t="s">
        <v>4</v>
      </c>
    </row>
    <row r="12" ht="20.1" customHeight="1" spans="1:8">
      <c r="A12" s="101" t="s">
        <v>4</v>
      </c>
      <c r="B12" s="101" t="s">
        <v>4</v>
      </c>
      <c r="C12" s="119">
        <f t="shared" si="0"/>
        <v>0</v>
      </c>
      <c r="D12" s="120" t="s">
        <v>4</v>
      </c>
      <c r="E12" s="120">
        <f t="shared" si="1"/>
        <v>0</v>
      </c>
      <c r="F12" s="120" t="s">
        <v>4</v>
      </c>
      <c r="G12" s="121" t="s">
        <v>4</v>
      </c>
      <c r="H12" s="122" t="s">
        <v>4</v>
      </c>
    </row>
    <row r="13" ht="20.1" customHeight="1" spans="1:8">
      <c r="A13" s="101" t="s">
        <v>4</v>
      </c>
      <c r="B13" s="101" t="s">
        <v>4</v>
      </c>
      <c r="C13" s="119">
        <f t="shared" si="0"/>
        <v>0</v>
      </c>
      <c r="D13" s="120" t="s">
        <v>4</v>
      </c>
      <c r="E13" s="120">
        <f t="shared" si="1"/>
        <v>0</v>
      </c>
      <c r="F13" s="120" t="s">
        <v>4</v>
      </c>
      <c r="G13" s="121" t="s">
        <v>4</v>
      </c>
      <c r="H13" s="122" t="s">
        <v>4</v>
      </c>
    </row>
    <row r="14" ht="20.1" customHeight="1" spans="1:8">
      <c r="A14" s="101" t="s">
        <v>4</v>
      </c>
      <c r="B14" s="101" t="s">
        <v>4</v>
      </c>
      <c r="C14" s="119">
        <f t="shared" si="0"/>
        <v>0</v>
      </c>
      <c r="D14" s="120" t="s">
        <v>4</v>
      </c>
      <c r="E14" s="120">
        <f t="shared" si="1"/>
        <v>0</v>
      </c>
      <c r="F14" s="120" t="s">
        <v>4</v>
      </c>
      <c r="G14" s="121" t="s">
        <v>4</v>
      </c>
      <c r="H14" s="122" t="s">
        <v>4</v>
      </c>
    </row>
    <row r="15" ht="20.1" customHeight="1" spans="1:8">
      <c r="A15" s="101" t="s">
        <v>4</v>
      </c>
      <c r="B15" s="101" t="s">
        <v>4</v>
      </c>
      <c r="C15" s="119">
        <f t="shared" si="0"/>
        <v>0</v>
      </c>
      <c r="D15" s="120" t="s">
        <v>4</v>
      </c>
      <c r="E15" s="120">
        <f t="shared" si="1"/>
        <v>0</v>
      </c>
      <c r="F15" s="120" t="s">
        <v>4</v>
      </c>
      <c r="G15" s="121" t="s">
        <v>4</v>
      </c>
      <c r="H15" s="122" t="s">
        <v>4</v>
      </c>
    </row>
    <row r="16" ht="20.1" customHeight="1" spans="1:8">
      <c r="A16" s="101" t="s">
        <v>4</v>
      </c>
      <c r="B16" s="101" t="s">
        <v>4</v>
      </c>
      <c r="C16" s="119">
        <f t="shared" si="0"/>
        <v>0</v>
      </c>
      <c r="D16" s="120" t="s">
        <v>4</v>
      </c>
      <c r="E16" s="120">
        <f t="shared" si="1"/>
        <v>0</v>
      </c>
      <c r="F16" s="120" t="s">
        <v>4</v>
      </c>
      <c r="G16" s="121" t="s">
        <v>4</v>
      </c>
      <c r="H16" s="122" t="s">
        <v>4</v>
      </c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0011920929" right="0.393750011920929" top="0.393750011920929" bottom="0.393750011920929" header="0" footer="0"/>
  <pageSetup paperSize="9" fitToHeight="1000" orientation="landscape" errors="blank"/>
  <headerFooter alignWithMargins="0">
    <oddFooter>&amp;C第 &amp;P 页,共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9" defaultRowHeight="10.8" outlineLevelCol="7"/>
  <cols>
    <col min="1" max="3" width="5.66666666666667" customWidth="1"/>
    <col min="4" max="4" width="17" customWidth="1"/>
    <col min="5" max="5" width="92.3333333333333" customWidth="1"/>
    <col min="6" max="6" width="18.1666666666667" customWidth="1"/>
    <col min="7" max="7" width="20.5" customWidth="1"/>
    <col min="8" max="8" width="18.1666666666667" customWidth="1"/>
  </cols>
  <sheetData>
    <row r="1" ht="20.1" customHeight="1" spans="1:8">
      <c r="A1" s="76"/>
      <c r="B1" s="77"/>
      <c r="C1" s="77"/>
      <c r="D1" s="77"/>
      <c r="E1" s="77"/>
      <c r="F1" s="77"/>
      <c r="G1" s="77"/>
      <c r="H1" s="78" t="s">
        <v>386</v>
      </c>
    </row>
    <row r="2" ht="20.1" customHeight="1" spans="1:8">
      <c r="A2" s="79" t="s">
        <v>387</v>
      </c>
      <c r="B2" s="79"/>
      <c r="C2" s="79"/>
      <c r="D2" s="79"/>
      <c r="E2" s="79"/>
      <c r="F2" s="79"/>
      <c r="G2" s="79"/>
      <c r="H2" s="79"/>
    </row>
    <row r="3" ht="20.1" customHeight="1" spans="1:8">
      <c r="A3" s="80" t="s">
        <v>3</v>
      </c>
      <c r="B3" s="80"/>
      <c r="C3" s="80"/>
      <c r="D3" s="80"/>
      <c r="E3" s="80"/>
      <c r="F3" s="81"/>
      <c r="G3" s="81"/>
      <c r="H3" s="82" t="s">
        <v>5</v>
      </c>
    </row>
    <row r="4" ht="20.1" customHeight="1" spans="1:8">
      <c r="A4" s="83" t="s">
        <v>57</v>
      </c>
      <c r="B4" s="84"/>
      <c r="C4" s="84"/>
      <c r="D4" s="84"/>
      <c r="E4" s="85"/>
      <c r="F4" s="86" t="s">
        <v>388</v>
      </c>
      <c r="G4" s="87"/>
      <c r="H4" s="87"/>
    </row>
    <row r="5" ht="20.1" customHeight="1" spans="1:8">
      <c r="A5" s="88" t="s">
        <v>68</v>
      </c>
      <c r="B5" s="89"/>
      <c r="C5" s="90"/>
      <c r="D5" s="91" t="s">
        <v>69</v>
      </c>
      <c r="E5" s="92" t="s">
        <v>133</v>
      </c>
      <c r="F5" s="93" t="s">
        <v>58</v>
      </c>
      <c r="G5" s="93" t="s">
        <v>129</v>
      </c>
      <c r="H5" s="87" t="s">
        <v>130</v>
      </c>
    </row>
    <row r="6" ht="20.1" customHeight="1" spans="1:8">
      <c r="A6" s="94" t="s">
        <v>78</v>
      </c>
      <c r="B6" s="95" t="s">
        <v>79</v>
      </c>
      <c r="C6" s="96" t="s">
        <v>80</v>
      </c>
      <c r="D6" s="97"/>
      <c r="E6" s="98"/>
      <c r="F6" s="99"/>
      <c r="G6" s="99"/>
      <c r="H6" s="100"/>
    </row>
    <row r="7" ht="20.1" customHeight="1" spans="1:8">
      <c r="A7" s="101" t="s">
        <v>4</v>
      </c>
      <c r="B7" s="101" t="s">
        <v>4</v>
      </c>
      <c r="C7" s="101" t="s">
        <v>4</v>
      </c>
      <c r="D7" s="101" t="s">
        <v>4</v>
      </c>
      <c r="E7" s="101" t="s">
        <v>4</v>
      </c>
      <c r="F7" s="102">
        <f t="shared" ref="F7:F16" si="0">SUM(G7:H7)</f>
        <v>0</v>
      </c>
      <c r="G7" s="103" t="s">
        <v>4</v>
      </c>
      <c r="H7" s="104" t="s">
        <v>4</v>
      </c>
    </row>
    <row r="8" ht="20.1" customHeight="1" spans="1:8">
      <c r="A8" s="101" t="s">
        <v>4</v>
      </c>
      <c r="B8" s="101" t="s">
        <v>4</v>
      </c>
      <c r="C8" s="101" t="s">
        <v>4</v>
      </c>
      <c r="D8" s="101" t="s">
        <v>4</v>
      </c>
      <c r="E8" s="101" t="s">
        <v>4</v>
      </c>
      <c r="F8" s="102">
        <f t="shared" si="0"/>
        <v>0</v>
      </c>
      <c r="G8" s="103" t="s">
        <v>4</v>
      </c>
      <c r="H8" s="104" t="s">
        <v>4</v>
      </c>
    </row>
    <row r="9" ht="20.1" customHeight="1" spans="1:8">
      <c r="A9" s="101" t="s">
        <v>4</v>
      </c>
      <c r="B9" s="101" t="s">
        <v>4</v>
      </c>
      <c r="C9" s="101" t="s">
        <v>4</v>
      </c>
      <c r="D9" s="101" t="s">
        <v>4</v>
      </c>
      <c r="E9" s="101" t="s">
        <v>4</v>
      </c>
      <c r="F9" s="102">
        <f t="shared" si="0"/>
        <v>0</v>
      </c>
      <c r="G9" s="103" t="s">
        <v>4</v>
      </c>
      <c r="H9" s="104" t="s">
        <v>4</v>
      </c>
    </row>
    <row r="10" ht="20.1" customHeight="1" spans="1:8">
      <c r="A10" s="101" t="s">
        <v>4</v>
      </c>
      <c r="B10" s="101" t="s">
        <v>4</v>
      </c>
      <c r="C10" s="101" t="s">
        <v>4</v>
      </c>
      <c r="D10" s="101" t="s">
        <v>4</v>
      </c>
      <c r="E10" s="101" t="s">
        <v>4</v>
      </c>
      <c r="F10" s="102">
        <f t="shared" si="0"/>
        <v>0</v>
      </c>
      <c r="G10" s="103" t="s">
        <v>4</v>
      </c>
      <c r="H10" s="104" t="s">
        <v>4</v>
      </c>
    </row>
    <row r="11" ht="20.1" customHeight="1" spans="1:8">
      <c r="A11" s="101" t="s">
        <v>4</v>
      </c>
      <c r="B11" s="101" t="s">
        <v>4</v>
      </c>
      <c r="C11" s="101" t="s">
        <v>4</v>
      </c>
      <c r="D11" s="101" t="s">
        <v>4</v>
      </c>
      <c r="E11" s="101" t="s">
        <v>4</v>
      </c>
      <c r="F11" s="102">
        <f t="shared" si="0"/>
        <v>0</v>
      </c>
      <c r="G11" s="103" t="s">
        <v>4</v>
      </c>
      <c r="H11" s="104" t="s">
        <v>4</v>
      </c>
    </row>
    <row r="12" ht="20.1" customHeight="1" spans="1:8">
      <c r="A12" s="101" t="s">
        <v>4</v>
      </c>
      <c r="B12" s="101" t="s">
        <v>4</v>
      </c>
      <c r="C12" s="101" t="s">
        <v>4</v>
      </c>
      <c r="D12" s="101" t="s">
        <v>4</v>
      </c>
      <c r="E12" s="101" t="s">
        <v>4</v>
      </c>
      <c r="F12" s="102">
        <f t="shared" si="0"/>
        <v>0</v>
      </c>
      <c r="G12" s="103" t="s">
        <v>4</v>
      </c>
      <c r="H12" s="104" t="s">
        <v>4</v>
      </c>
    </row>
    <row r="13" ht="20.1" customHeight="1" spans="1:8">
      <c r="A13" s="101" t="s">
        <v>4</v>
      </c>
      <c r="B13" s="101" t="s">
        <v>4</v>
      </c>
      <c r="C13" s="101" t="s">
        <v>4</v>
      </c>
      <c r="D13" s="101" t="s">
        <v>4</v>
      </c>
      <c r="E13" s="101" t="s">
        <v>4</v>
      </c>
      <c r="F13" s="102">
        <f t="shared" si="0"/>
        <v>0</v>
      </c>
      <c r="G13" s="103" t="s">
        <v>4</v>
      </c>
      <c r="H13" s="104" t="s">
        <v>4</v>
      </c>
    </row>
    <row r="14" ht="20.1" customHeight="1" spans="1:8">
      <c r="A14" s="101" t="s">
        <v>4</v>
      </c>
      <c r="B14" s="101" t="s">
        <v>4</v>
      </c>
      <c r="C14" s="101" t="s">
        <v>4</v>
      </c>
      <c r="D14" s="101" t="s">
        <v>4</v>
      </c>
      <c r="E14" s="101" t="s">
        <v>4</v>
      </c>
      <c r="F14" s="102">
        <f t="shared" si="0"/>
        <v>0</v>
      </c>
      <c r="G14" s="103" t="s">
        <v>4</v>
      </c>
      <c r="H14" s="104" t="s">
        <v>4</v>
      </c>
    </row>
    <row r="15" ht="20.1" customHeight="1" spans="1:8">
      <c r="A15" s="101" t="s">
        <v>4</v>
      </c>
      <c r="B15" s="101" t="s">
        <v>4</v>
      </c>
      <c r="C15" s="101" t="s">
        <v>4</v>
      </c>
      <c r="D15" s="101" t="s">
        <v>4</v>
      </c>
      <c r="E15" s="101" t="s">
        <v>4</v>
      </c>
      <c r="F15" s="102">
        <f t="shared" si="0"/>
        <v>0</v>
      </c>
      <c r="G15" s="103" t="s">
        <v>4</v>
      </c>
      <c r="H15" s="104" t="s">
        <v>4</v>
      </c>
    </row>
    <row r="16" ht="20.1" customHeight="1" spans="1:8">
      <c r="A16" s="101" t="s">
        <v>4</v>
      </c>
      <c r="B16" s="101" t="s">
        <v>4</v>
      </c>
      <c r="C16" s="101" t="s">
        <v>4</v>
      </c>
      <c r="D16" s="101" t="s">
        <v>4</v>
      </c>
      <c r="E16" s="101" t="s">
        <v>4</v>
      </c>
      <c r="F16" s="102">
        <f t="shared" si="0"/>
        <v>0</v>
      </c>
      <c r="G16" s="103" t="s">
        <v>4</v>
      </c>
      <c r="H16" s="104" t="s">
        <v>4</v>
      </c>
    </row>
  </sheetData>
  <mergeCells count="10"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393750011920929" right="0.393750011920929" top="0.393750011920929" bottom="0.393750011920929" header="0" footer="0"/>
  <pageSetup paperSize="9" scale="10" fitToHeight="1000" orientation="landscape" errors="blank"/>
  <headerFooter alignWithMargins="0">
    <oddFooter>&amp;C第 &amp;P 页,共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62"/>
  <sheetViews>
    <sheetView showGridLines="0" showZeros="0" tabSelected="1" workbookViewId="0">
      <selection activeCell="H18" sqref="H18"/>
    </sheetView>
  </sheetViews>
  <sheetFormatPr defaultColWidth="9" defaultRowHeight="10.8"/>
  <cols>
    <col min="1" max="1" width="12.1666666666667" customWidth="1"/>
    <col min="2" max="2" width="7.83333333333333" customWidth="1"/>
    <col min="3" max="3" width="15.3333333333333" customWidth="1"/>
    <col min="4" max="4" width="18.5" customWidth="1"/>
    <col min="5" max="5" width="13.5" customWidth="1"/>
    <col min="6" max="6" width="20.3333333333333" customWidth="1"/>
    <col min="7" max="7" width="48.5" customWidth="1"/>
    <col min="8" max="8" width="36.1666666666667" customWidth="1"/>
    <col min="9" max="9" width="26" customWidth="1"/>
    <col min="10" max="10" width="24.3333333333333" customWidth="1"/>
    <col min="11" max="11" width="41.8333333333333" customWidth="1"/>
    <col min="12" max="12" width="18.6666666666667" customWidth="1"/>
    <col min="13" max="13" width="24.3333333333333" customWidth="1"/>
  </cols>
  <sheetData>
    <row r="1" ht="13.8" spans="13:13">
      <c r="M1" s="73" t="s">
        <v>389</v>
      </c>
    </row>
    <row r="2" ht="20.4" spans="1:13">
      <c r="A2" s="51" t="s">
        <v>390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14.4" spans="1:13">
      <c r="A3" s="52" t="s">
        <v>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ht="18.75" customHeight="1" spans="1:13">
      <c r="A4" s="53" t="s">
        <v>391</v>
      </c>
      <c r="B4" s="54"/>
      <c r="C4" s="55"/>
      <c r="D4" s="53" t="s">
        <v>392</v>
      </c>
      <c r="E4" s="54" t="s">
        <v>392</v>
      </c>
      <c r="F4" s="55" t="s">
        <v>392</v>
      </c>
      <c r="G4" s="56" t="s">
        <v>393</v>
      </c>
      <c r="H4" s="57" t="s">
        <v>394</v>
      </c>
      <c r="I4" s="74" t="s">
        <v>394</v>
      </c>
      <c r="J4" s="74" t="s">
        <v>394</v>
      </c>
      <c r="K4" s="74" t="s">
        <v>394</v>
      </c>
      <c r="L4" s="74" t="s">
        <v>394</v>
      </c>
      <c r="M4" s="75" t="s">
        <v>394</v>
      </c>
    </row>
    <row r="5" ht="18.75" customHeight="1" spans="1:13">
      <c r="A5" s="58"/>
      <c r="B5" s="59"/>
      <c r="C5" s="60"/>
      <c r="D5" s="61" t="s">
        <v>392</v>
      </c>
      <c r="E5" s="62" t="s">
        <v>392</v>
      </c>
      <c r="F5" s="63" t="s">
        <v>392</v>
      </c>
      <c r="G5" s="64"/>
      <c r="H5" s="57" t="s">
        <v>395</v>
      </c>
      <c r="I5" s="75" t="s">
        <v>395</v>
      </c>
      <c r="J5" s="57" t="s">
        <v>396</v>
      </c>
      <c r="K5" s="75" t="s">
        <v>396</v>
      </c>
      <c r="L5" s="57" t="s">
        <v>397</v>
      </c>
      <c r="M5" s="75" t="s">
        <v>397</v>
      </c>
    </row>
    <row r="6" ht="18.75" customHeight="1" spans="1:13">
      <c r="A6" s="61"/>
      <c r="B6" s="62"/>
      <c r="C6" s="63"/>
      <c r="D6" s="65" t="s">
        <v>398</v>
      </c>
      <c r="E6" s="65" t="s">
        <v>399</v>
      </c>
      <c r="F6" s="65" t="s">
        <v>400</v>
      </c>
      <c r="G6" s="66"/>
      <c r="H6" s="65" t="s">
        <v>401</v>
      </c>
      <c r="I6" s="65" t="s">
        <v>402</v>
      </c>
      <c r="J6" s="65" t="s">
        <v>401</v>
      </c>
      <c r="K6" s="65" t="s">
        <v>402</v>
      </c>
      <c r="L6" s="65" t="s">
        <v>401</v>
      </c>
      <c r="M6" s="65" t="s">
        <v>402</v>
      </c>
    </row>
    <row r="7" ht="18.75" customHeight="1" spans="1:13">
      <c r="A7" s="67" t="s">
        <v>58</v>
      </c>
      <c r="B7" s="68"/>
      <c r="C7" s="69"/>
      <c r="D7" s="70">
        <v>33833731.09</v>
      </c>
      <c r="E7" s="70">
        <v>3264390</v>
      </c>
      <c r="F7" s="70">
        <f t="shared" ref="F7:F38" si="0">D7-E7</f>
        <v>30569341.09</v>
      </c>
      <c r="G7" s="71" t="s">
        <v>4</v>
      </c>
      <c r="H7" s="71" t="s">
        <v>4</v>
      </c>
      <c r="I7" s="71" t="s">
        <v>4</v>
      </c>
      <c r="J7" s="71" t="s">
        <v>4</v>
      </c>
      <c r="K7" s="71" t="s">
        <v>4</v>
      </c>
      <c r="L7" s="71" t="s">
        <v>4</v>
      </c>
      <c r="M7" s="71" t="s">
        <v>4</v>
      </c>
    </row>
    <row r="8" ht="18.75" customHeight="1" spans="1:13">
      <c r="A8" s="67" t="s">
        <v>0</v>
      </c>
      <c r="B8" s="68"/>
      <c r="C8" s="69"/>
      <c r="D8" s="70">
        <v>33833731.09</v>
      </c>
      <c r="E8" s="70">
        <v>3264390</v>
      </c>
      <c r="F8" s="70">
        <f t="shared" si="0"/>
        <v>30569341.09</v>
      </c>
      <c r="G8" s="71" t="s">
        <v>4</v>
      </c>
      <c r="H8" s="71" t="s">
        <v>4</v>
      </c>
      <c r="I8" s="71" t="s">
        <v>4</v>
      </c>
      <c r="J8" s="71" t="s">
        <v>4</v>
      </c>
      <c r="K8" s="71" t="s">
        <v>4</v>
      </c>
      <c r="L8" s="71" t="s">
        <v>4</v>
      </c>
      <c r="M8" s="71" t="s">
        <v>4</v>
      </c>
    </row>
    <row r="9" ht="18.75" customHeight="1" spans="1:13">
      <c r="A9" s="67" t="s">
        <v>82</v>
      </c>
      <c r="B9" s="68"/>
      <c r="C9" s="69"/>
      <c r="D9" s="70">
        <v>33833731.09</v>
      </c>
      <c r="E9" s="70">
        <v>3264390</v>
      </c>
      <c r="F9" s="70">
        <f t="shared" si="0"/>
        <v>30569341.09</v>
      </c>
      <c r="G9" s="71" t="s">
        <v>4</v>
      </c>
      <c r="H9" s="71" t="s">
        <v>4</v>
      </c>
      <c r="I9" s="71" t="s">
        <v>4</v>
      </c>
      <c r="J9" s="71" t="s">
        <v>4</v>
      </c>
      <c r="K9" s="71" t="s">
        <v>4</v>
      </c>
      <c r="L9" s="71" t="s">
        <v>4</v>
      </c>
      <c r="M9" s="71" t="s">
        <v>4</v>
      </c>
    </row>
    <row r="10" ht="18.75" customHeight="1" spans="1:13">
      <c r="A10" s="67" t="s">
        <v>403</v>
      </c>
      <c r="B10" s="68"/>
      <c r="C10" s="69"/>
      <c r="D10" s="70">
        <v>900000</v>
      </c>
      <c r="E10" s="70">
        <v>900000</v>
      </c>
      <c r="F10" s="70">
        <f t="shared" si="0"/>
        <v>0</v>
      </c>
      <c r="G10" s="72" t="s">
        <v>404</v>
      </c>
      <c r="H10" s="71" t="s">
        <v>405</v>
      </c>
      <c r="I10" s="72" t="s">
        <v>406</v>
      </c>
      <c r="J10" s="71" t="s">
        <v>407</v>
      </c>
      <c r="K10" s="71" t="s">
        <v>408</v>
      </c>
      <c r="L10" s="71" t="s">
        <v>409</v>
      </c>
      <c r="M10" s="71" t="s">
        <v>410</v>
      </c>
    </row>
    <row r="11" ht="18.75" customHeight="1" spans="1:13">
      <c r="A11" s="67" t="s">
        <v>411</v>
      </c>
      <c r="B11" s="68"/>
      <c r="C11" s="69"/>
      <c r="D11" s="70">
        <v>0</v>
      </c>
      <c r="E11" s="70">
        <v>0</v>
      </c>
      <c r="F11" s="70">
        <f t="shared" si="0"/>
        <v>0</v>
      </c>
      <c r="G11" s="71" t="s">
        <v>4</v>
      </c>
      <c r="H11" s="71" t="s">
        <v>412</v>
      </c>
      <c r="I11" s="71" t="s">
        <v>413</v>
      </c>
      <c r="J11" s="71" t="s">
        <v>4</v>
      </c>
      <c r="K11" s="71" t="s">
        <v>4</v>
      </c>
      <c r="L11" s="71" t="s">
        <v>4</v>
      </c>
      <c r="M11" s="71" t="s">
        <v>4</v>
      </c>
    </row>
    <row r="12" ht="18.75" customHeight="1" spans="1:13">
      <c r="A12" s="67" t="s">
        <v>411</v>
      </c>
      <c r="B12" s="68"/>
      <c r="C12" s="69"/>
      <c r="D12" s="70">
        <v>0</v>
      </c>
      <c r="E12" s="70">
        <v>0</v>
      </c>
      <c r="F12" s="70">
        <f t="shared" si="0"/>
        <v>0</v>
      </c>
      <c r="G12" s="71" t="s">
        <v>4</v>
      </c>
      <c r="H12" s="71" t="s">
        <v>414</v>
      </c>
      <c r="I12" s="71" t="s">
        <v>415</v>
      </c>
      <c r="J12" s="71" t="s">
        <v>4</v>
      </c>
      <c r="K12" s="71" t="s">
        <v>4</v>
      </c>
      <c r="L12" s="71" t="s">
        <v>4</v>
      </c>
      <c r="M12" s="71" t="s">
        <v>4</v>
      </c>
    </row>
    <row r="13" ht="18.75" customHeight="1" spans="1:13">
      <c r="A13" s="67" t="s">
        <v>416</v>
      </c>
      <c r="B13" s="68"/>
      <c r="C13" s="69"/>
      <c r="D13" s="70">
        <v>1604390</v>
      </c>
      <c r="E13" s="70">
        <v>1604390</v>
      </c>
      <c r="F13" s="70">
        <f t="shared" si="0"/>
        <v>0</v>
      </c>
      <c r="G13" s="71" t="s">
        <v>417</v>
      </c>
      <c r="H13" s="71" t="s">
        <v>418</v>
      </c>
      <c r="I13" s="71" t="s">
        <v>419</v>
      </c>
      <c r="J13" s="71" t="s">
        <v>420</v>
      </c>
      <c r="K13" s="71" t="s">
        <v>421</v>
      </c>
      <c r="L13" s="71" t="s">
        <v>422</v>
      </c>
      <c r="M13" s="71" t="s">
        <v>423</v>
      </c>
    </row>
    <row r="14" ht="18.75" customHeight="1" spans="1:13">
      <c r="A14" s="67" t="s">
        <v>411</v>
      </c>
      <c r="B14" s="68"/>
      <c r="C14" s="69"/>
      <c r="D14" s="70">
        <v>0</v>
      </c>
      <c r="E14" s="70">
        <v>0</v>
      </c>
      <c r="F14" s="70">
        <f t="shared" si="0"/>
        <v>0</v>
      </c>
      <c r="G14" s="71" t="s">
        <v>4</v>
      </c>
      <c r="H14" s="71" t="s">
        <v>424</v>
      </c>
      <c r="I14" s="71" t="s">
        <v>419</v>
      </c>
      <c r="J14" s="71" t="s">
        <v>4</v>
      </c>
      <c r="K14" s="71" t="s">
        <v>4</v>
      </c>
      <c r="L14" s="71" t="s">
        <v>4</v>
      </c>
      <c r="M14" s="71" t="s">
        <v>4</v>
      </c>
    </row>
    <row r="15" ht="18.75" customHeight="1" spans="1:13">
      <c r="A15" s="67" t="s">
        <v>411</v>
      </c>
      <c r="B15" s="68"/>
      <c r="C15" s="69"/>
      <c r="D15" s="70">
        <v>0</v>
      </c>
      <c r="E15" s="70">
        <v>0</v>
      </c>
      <c r="F15" s="70">
        <f t="shared" si="0"/>
        <v>0</v>
      </c>
      <c r="G15" s="71" t="s">
        <v>4</v>
      </c>
      <c r="H15" s="71" t="s">
        <v>425</v>
      </c>
      <c r="I15" s="71" t="s">
        <v>426</v>
      </c>
      <c r="J15" s="71" t="s">
        <v>4</v>
      </c>
      <c r="K15" s="71" t="s">
        <v>4</v>
      </c>
      <c r="L15" s="71" t="s">
        <v>4</v>
      </c>
      <c r="M15" s="71" t="s">
        <v>4</v>
      </c>
    </row>
    <row r="16" ht="18.75" customHeight="1" spans="1:13">
      <c r="A16" s="67" t="s">
        <v>411</v>
      </c>
      <c r="B16" s="68"/>
      <c r="C16" s="69"/>
      <c r="D16" s="70">
        <v>0</v>
      </c>
      <c r="E16" s="70">
        <v>0</v>
      </c>
      <c r="F16" s="70">
        <f t="shared" si="0"/>
        <v>0</v>
      </c>
      <c r="G16" s="71" t="s">
        <v>4</v>
      </c>
      <c r="H16" s="71" t="s">
        <v>427</v>
      </c>
      <c r="I16" s="71" t="s">
        <v>428</v>
      </c>
      <c r="J16" s="71" t="s">
        <v>4</v>
      </c>
      <c r="K16" s="71" t="s">
        <v>4</v>
      </c>
      <c r="L16" s="71" t="s">
        <v>4</v>
      </c>
      <c r="M16" s="71" t="s">
        <v>4</v>
      </c>
    </row>
    <row r="17" ht="18.75" customHeight="1" spans="1:13">
      <c r="A17" s="67" t="s">
        <v>411</v>
      </c>
      <c r="B17" s="68"/>
      <c r="C17" s="69"/>
      <c r="D17" s="70">
        <v>0</v>
      </c>
      <c r="E17" s="70">
        <v>0</v>
      </c>
      <c r="F17" s="70">
        <f t="shared" si="0"/>
        <v>0</v>
      </c>
      <c r="G17" s="71" t="s">
        <v>4</v>
      </c>
      <c r="H17" s="71" t="s">
        <v>429</v>
      </c>
      <c r="I17" s="71" t="s">
        <v>419</v>
      </c>
      <c r="J17" s="71" t="s">
        <v>4</v>
      </c>
      <c r="K17" s="71" t="s">
        <v>4</v>
      </c>
      <c r="L17" s="71" t="s">
        <v>4</v>
      </c>
      <c r="M17" s="71" t="s">
        <v>4</v>
      </c>
    </row>
    <row r="18" ht="18.75" customHeight="1" spans="1:13">
      <c r="A18" s="67" t="s">
        <v>411</v>
      </c>
      <c r="B18" s="68"/>
      <c r="C18" s="69"/>
      <c r="D18" s="70">
        <v>0</v>
      </c>
      <c r="E18" s="70">
        <v>0</v>
      </c>
      <c r="F18" s="70">
        <f t="shared" si="0"/>
        <v>0</v>
      </c>
      <c r="G18" s="71" t="s">
        <v>4</v>
      </c>
      <c r="H18" s="71" t="s">
        <v>430</v>
      </c>
      <c r="I18" s="71" t="s">
        <v>431</v>
      </c>
      <c r="J18" s="71" t="s">
        <v>4</v>
      </c>
      <c r="K18" s="71" t="s">
        <v>4</v>
      </c>
      <c r="L18" s="71" t="s">
        <v>4</v>
      </c>
      <c r="M18" s="71" t="s">
        <v>4</v>
      </c>
    </row>
    <row r="19" ht="18.75" customHeight="1" spans="1:13">
      <c r="A19" s="67" t="s">
        <v>411</v>
      </c>
      <c r="B19" s="68"/>
      <c r="C19" s="69"/>
      <c r="D19" s="70">
        <v>0</v>
      </c>
      <c r="E19" s="70">
        <v>0</v>
      </c>
      <c r="F19" s="70">
        <f t="shared" si="0"/>
        <v>0</v>
      </c>
      <c r="G19" s="71" t="s">
        <v>4</v>
      </c>
      <c r="H19" s="71" t="s">
        <v>432</v>
      </c>
      <c r="I19" s="71" t="s">
        <v>433</v>
      </c>
      <c r="J19" s="71" t="s">
        <v>4</v>
      </c>
      <c r="K19" s="71" t="s">
        <v>4</v>
      </c>
      <c r="L19" s="71" t="s">
        <v>4</v>
      </c>
      <c r="M19" s="71" t="s">
        <v>4</v>
      </c>
    </row>
    <row r="20" ht="18.75" customHeight="1" spans="1:13">
      <c r="A20" s="67" t="s">
        <v>411</v>
      </c>
      <c r="B20" s="68"/>
      <c r="C20" s="69"/>
      <c r="D20" s="70">
        <v>0</v>
      </c>
      <c r="E20" s="70">
        <v>0</v>
      </c>
      <c r="F20" s="70">
        <f t="shared" si="0"/>
        <v>0</v>
      </c>
      <c r="G20" s="71" t="s">
        <v>4</v>
      </c>
      <c r="H20" s="71" t="s">
        <v>434</v>
      </c>
      <c r="I20" s="71" t="s">
        <v>435</v>
      </c>
      <c r="J20" s="71" t="s">
        <v>4</v>
      </c>
      <c r="K20" s="71" t="s">
        <v>4</v>
      </c>
      <c r="L20" s="71" t="s">
        <v>4</v>
      </c>
      <c r="M20" s="71" t="s">
        <v>4</v>
      </c>
    </row>
    <row r="21" ht="18.75" customHeight="1" spans="1:13">
      <c r="A21" s="67" t="s">
        <v>411</v>
      </c>
      <c r="B21" s="68"/>
      <c r="C21" s="69"/>
      <c r="D21" s="70">
        <v>0</v>
      </c>
      <c r="E21" s="70">
        <v>0</v>
      </c>
      <c r="F21" s="70">
        <f t="shared" si="0"/>
        <v>0</v>
      </c>
      <c r="G21" s="71" t="s">
        <v>4</v>
      </c>
      <c r="H21" s="71" t="s">
        <v>436</v>
      </c>
      <c r="I21" s="71" t="s">
        <v>437</v>
      </c>
      <c r="J21" s="71" t="s">
        <v>4</v>
      </c>
      <c r="K21" s="71" t="s">
        <v>4</v>
      </c>
      <c r="L21" s="71" t="s">
        <v>4</v>
      </c>
      <c r="M21" s="71" t="s">
        <v>4</v>
      </c>
    </row>
    <row r="22" ht="18.75" customHeight="1" spans="1:13">
      <c r="A22" s="67" t="s">
        <v>411</v>
      </c>
      <c r="B22" s="68"/>
      <c r="C22" s="69"/>
      <c r="D22" s="70">
        <v>0</v>
      </c>
      <c r="E22" s="70">
        <v>0</v>
      </c>
      <c r="F22" s="70">
        <f t="shared" si="0"/>
        <v>0</v>
      </c>
      <c r="G22" s="71" t="s">
        <v>4</v>
      </c>
      <c r="H22" s="71" t="s">
        <v>438</v>
      </c>
      <c r="I22" s="71" t="s">
        <v>439</v>
      </c>
      <c r="J22" s="71" t="s">
        <v>4</v>
      </c>
      <c r="K22" s="71" t="s">
        <v>4</v>
      </c>
      <c r="L22" s="71" t="s">
        <v>4</v>
      </c>
      <c r="M22" s="71" t="s">
        <v>4</v>
      </c>
    </row>
    <row r="23" ht="18.75" customHeight="1" spans="1:13">
      <c r="A23" s="67" t="s">
        <v>411</v>
      </c>
      <c r="B23" s="68"/>
      <c r="C23" s="69"/>
      <c r="D23" s="70">
        <v>0</v>
      </c>
      <c r="E23" s="70">
        <v>0</v>
      </c>
      <c r="F23" s="70">
        <f t="shared" si="0"/>
        <v>0</v>
      </c>
      <c r="G23" s="71" t="s">
        <v>4</v>
      </c>
      <c r="H23" s="71" t="s">
        <v>440</v>
      </c>
      <c r="I23" s="71" t="s">
        <v>423</v>
      </c>
      <c r="J23" s="71" t="s">
        <v>4</v>
      </c>
      <c r="K23" s="71" t="s">
        <v>4</v>
      </c>
      <c r="L23" s="71" t="s">
        <v>4</v>
      </c>
      <c r="M23" s="71" t="s">
        <v>4</v>
      </c>
    </row>
    <row r="24" ht="18.75" customHeight="1" spans="1:13">
      <c r="A24" s="67" t="s">
        <v>411</v>
      </c>
      <c r="B24" s="68"/>
      <c r="C24" s="69"/>
      <c r="D24" s="70">
        <v>0</v>
      </c>
      <c r="E24" s="70">
        <v>0</v>
      </c>
      <c r="F24" s="70">
        <f t="shared" si="0"/>
        <v>0</v>
      </c>
      <c r="G24" s="71" t="s">
        <v>4</v>
      </c>
      <c r="H24" s="71" t="s">
        <v>441</v>
      </c>
      <c r="I24" s="71" t="s">
        <v>442</v>
      </c>
      <c r="J24" s="71" t="s">
        <v>4</v>
      </c>
      <c r="K24" s="71" t="s">
        <v>4</v>
      </c>
      <c r="L24" s="71" t="s">
        <v>4</v>
      </c>
      <c r="M24" s="71" t="s">
        <v>4</v>
      </c>
    </row>
    <row r="25" ht="18.75" customHeight="1" spans="1:13">
      <c r="A25" s="67" t="s">
        <v>411</v>
      </c>
      <c r="B25" s="68"/>
      <c r="C25" s="69"/>
      <c r="D25" s="70">
        <v>0</v>
      </c>
      <c r="E25" s="70">
        <v>0</v>
      </c>
      <c r="F25" s="70">
        <f t="shared" si="0"/>
        <v>0</v>
      </c>
      <c r="G25" s="71" t="s">
        <v>4</v>
      </c>
      <c r="H25" s="71" t="s">
        <v>443</v>
      </c>
      <c r="I25" s="71" t="s">
        <v>444</v>
      </c>
      <c r="J25" s="71" t="s">
        <v>4</v>
      </c>
      <c r="K25" s="71" t="s">
        <v>4</v>
      </c>
      <c r="L25" s="71" t="s">
        <v>4</v>
      </c>
      <c r="M25" s="71" t="s">
        <v>4</v>
      </c>
    </row>
    <row r="26" ht="18.75" customHeight="1" spans="1:13">
      <c r="A26" s="67" t="s">
        <v>445</v>
      </c>
      <c r="B26" s="68"/>
      <c r="C26" s="69"/>
      <c r="D26" s="70">
        <v>720000</v>
      </c>
      <c r="E26" s="70">
        <v>360000</v>
      </c>
      <c r="F26" s="70">
        <f t="shared" si="0"/>
        <v>360000</v>
      </c>
      <c r="G26" s="71" t="s">
        <v>446</v>
      </c>
      <c r="H26" s="71" t="s">
        <v>447</v>
      </c>
      <c r="I26" s="71" t="s">
        <v>448</v>
      </c>
      <c r="J26" s="71" t="s">
        <v>449</v>
      </c>
      <c r="K26" s="71" t="s">
        <v>450</v>
      </c>
      <c r="L26" s="71" t="s">
        <v>409</v>
      </c>
      <c r="M26" s="71" t="s">
        <v>410</v>
      </c>
    </row>
    <row r="27" ht="18.75" customHeight="1" spans="1:13">
      <c r="A27" s="67" t="s">
        <v>411</v>
      </c>
      <c r="B27" s="68"/>
      <c r="C27" s="69"/>
      <c r="D27" s="70">
        <v>0</v>
      </c>
      <c r="E27" s="70">
        <v>0</v>
      </c>
      <c r="F27" s="70">
        <f t="shared" si="0"/>
        <v>0</v>
      </c>
      <c r="G27" s="71" t="s">
        <v>4</v>
      </c>
      <c r="H27" s="71" t="s">
        <v>451</v>
      </c>
      <c r="I27" s="71" t="s">
        <v>452</v>
      </c>
      <c r="J27" s="71" t="s">
        <v>453</v>
      </c>
      <c r="K27" s="71" t="s">
        <v>454</v>
      </c>
      <c r="L27" s="71" t="s">
        <v>4</v>
      </c>
      <c r="M27" s="71" t="s">
        <v>4</v>
      </c>
    </row>
    <row r="28" ht="18.75" customHeight="1" spans="1:13">
      <c r="A28" s="67" t="s">
        <v>411</v>
      </c>
      <c r="B28" s="68"/>
      <c r="C28" s="69"/>
      <c r="D28" s="70">
        <v>0</v>
      </c>
      <c r="E28" s="70">
        <v>0</v>
      </c>
      <c r="F28" s="70">
        <f t="shared" si="0"/>
        <v>0</v>
      </c>
      <c r="G28" s="71" t="s">
        <v>4</v>
      </c>
      <c r="H28" s="71" t="s">
        <v>455</v>
      </c>
      <c r="I28" s="71" t="s">
        <v>456</v>
      </c>
      <c r="J28" s="71" t="s">
        <v>4</v>
      </c>
      <c r="K28" s="71" t="s">
        <v>4</v>
      </c>
      <c r="L28" s="71" t="s">
        <v>4</v>
      </c>
      <c r="M28" s="71" t="s">
        <v>4</v>
      </c>
    </row>
    <row r="29" ht="18.75" customHeight="1" spans="1:13">
      <c r="A29" s="67" t="s">
        <v>411</v>
      </c>
      <c r="B29" s="68"/>
      <c r="C29" s="69"/>
      <c r="D29" s="70">
        <v>0</v>
      </c>
      <c r="E29" s="70">
        <v>0</v>
      </c>
      <c r="F29" s="70">
        <f t="shared" si="0"/>
        <v>0</v>
      </c>
      <c r="G29" s="71" t="s">
        <v>4</v>
      </c>
      <c r="H29" s="71" t="s">
        <v>457</v>
      </c>
      <c r="I29" s="71" t="s">
        <v>458</v>
      </c>
      <c r="J29" s="71" t="s">
        <v>4</v>
      </c>
      <c r="K29" s="71" t="s">
        <v>4</v>
      </c>
      <c r="L29" s="71" t="s">
        <v>4</v>
      </c>
      <c r="M29" s="71" t="s">
        <v>4</v>
      </c>
    </row>
    <row r="30" ht="18.75" customHeight="1" spans="1:13">
      <c r="A30" s="67" t="s">
        <v>459</v>
      </c>
      <c r="B30" s="68"/>
      <c r="C30" s="69"/>
      <c r="D30" s="70">
        <v>136517</v>
      </c>
      <c r="E30" s="70">
        <v>120000</v>
      </c>
      <c r="F30" s="70">
        <f t="shared" si="0"/>
        <v>16517</v>
      </c>
      <c r="G30" s="71" t="s">
        <v>460</v>
      </c>
      <c r="H30" s="71" t="s">
        <v>461</v>
      </c>
      <c r="I30" s="71" t="s">
        <v>462</v>
      </c>
      <c r="J30" s="71" t="s">
        <v>463</v>
      </c>
      <c r="K30" s="71" t="s">
        <v>464</v>
      </c>
      <c r="L30" s="71" t="s">
        <v>409</v>
      </c>
      <c r="M30" s="71" t="s">
        <v>465</v>
      </c>
    </row>
    <row r="31" ht="18.75" customHeight="1" spans="1:13">
      <c r="A31" s="67" t="s">
        <v>411</v>
      </c>
      <c r="B31" s="68"/>
      <c r="C31" s="69"/>
      <c r="D31" s="70">
        <v>0</v>
      </c>
      <c r="E31" s="70">
        <v>0</v>
      </c>
      <c r="F31" s="70">
        <f t="shared" si="0"/>
        <v>0</v>
      </c>
      <c r="G31" s="71" t="s">
        <v>4</v>
      </c>
      <c r="H31" s="71" t="s">
        <v>466</v>
      </c>
      <c r="I31" s="71" t="s">
        <v>467</v>
      </c>
      <c r="J31" s="71" t="s">
        <v>4</v>
      </c>
      <c r="K31" s="71" t="s">
        <v>4</v>
      </c>
      <c r="L31" s="71" t="s">
        <v>4</v>
      </c>
      <c r="M31" s="71" t="s">
        <v>4</v>
      </c>
    </row>
    <row r="32" ht="18.75" customHeight="1" spans="1:13">
      <c r="A32" s="67" t="s">
        <v>411</v>
      </c>
      <c r="B32" s="68"/>
      <c r="C32" s="69"/>
      <c r="D32" s="70">
        <v>0</v>
      </c>
      <c r="E32" s="70">
        <v>0</v>
      </c>
      <c r="F32" s="70">
        <f t="shared" si="0"/>
        <v>0</v>
      </c>
      <c r="G32" s="71" t="s">
        <v>4</v>
      </c>
      <c r="H32" s="71" t="s">
        <v>468</v>
      </c>
      <c r="I32" s="71" t="s">
        <v>469</v>
      </c>
      <c r="J32" s="71" t="s">
        <v>4</v>
      </c>
      <c r="K32" s="71" t="s">
        <v>4</v>
      </c>
      <c r="L32" s="71" t="s">
        <v>4</v>
      </c>
      <c r="M32" s="71" t="s">
        <v>4</v>
      </c>
    </row>
    <row r="33" ht="18.75" customHeight="1" spans="1:13">
      <c r="A33" s="67" t="s">
        <v>411</v>
      </c>
      <c r="B33" s="68"/>
      <c r="C33" s="69"/>
      <c r="D33" s="70">
        <v>0</v>
      </c>
      <c r="E33" s="70">
        <v>0</v>
      </c>
      <c r="F33" s="70">
        <f t="shared" si="0"/>
        <v>0</v>
      </c>
      <c r="G33" s="71" t="s">
        <v>4</v>
      </c>
      <c r="H33" s="71" t="s">
        <v>470</v>
      </c>
      <c r="I33" s="71" t="s">
        <v>471</v>
      </c>
      <c r="J33" s="71" t="s">
        <v>4</v>
      </c>
      <c r="K33" s="71" t="s">
        <v>4</v>
      </c>
      <c r="L33" s="71" t="s">
        <v>4</v>
      </c>
      <c r="M33" s="71" t="s">
        <v>4</v>
      </c>
    </row>
    <row r="34" ht="18.75" customHeight="1" spans="1:13">
      <c r="A34" s="67" t="s">
        <v>472</v>
      </c>
      <c r="B34" s="68"/>
      <c r="C34" s="69"/>
      <c r="D34" s="70">
        <v>30184721.61</v>
      </c>
      <c r="E34" s="70">
        <v>50000</v>
      </c>
      <c r="F34" s="70">
        <f t="shared" si="0"/>
        <v>30134721.61</v>
      </c>
      <c r="G34" s="71" t="s">
        <v>473</v>
      </c>
      <c r="H34" s="71" t="s">
        <v>474</v>
      </c>
      <c r="I34" s="71" t="s">
        <v>475</v>
      </c>
      <c r="J34" s="71" t="s">
        <v>476</v>
      </c>
      <c r="K34" s="71" t="s">
        <v>477</v>
      </c>
      <c r="L34" s="71" t="s">
        <v>409</v>
      </c>
      <c r="M34" s="71" t="s">
        <v>423</v>
      </c>
    </row>
    <row r="35" ht="18.75" customHeight="1" spans="1:13">
      <c r="A35" s="67" t="s">
        <v>411</v>
      </c>
      <c r="B35" s="68"/>
      <c r="C35" s="69"/>
      <c r="D35" s="70">
        <v>0</v>
      </c>
      <c r="E35" s="70">
        <v>0</v>
      </c>
      <c r="F35" s="70">
        <f t="shared" si="0"/>
        <v>0</v>
      </c>
      <c r="G35" s="71" t="s">
        <v>4</v>
      </c>
      <c r="H35" s="71" t="s">
        <v>478</v>
      </c>
      <c r="I35" s="71" t="s">
        <v>479</v>
      </c>
      <c r="J35" s="71" t="s">
        <v>4</v>
      </c>
      <c r="K35" s="71" t="s">
        <v>4</v>
      </c>
      <c r="L35" s="71" t="s">
        <v>4</v>
      </c>
      <c r="M35" s="71" t="s">
        <v>4</v>
      </c>
    </row>
    <row r="36" ht="18.75" customHeight="1" spans="1:13">
      <c r="A36" s="67" t="s">
        <v>411</v>
      </c>
      <c r="B36" s="68"/>
      <c r="C36" s="69"/>
      <c r="D36" s="70">
        <v>0</v>
      </c>
      <c r="E36" s="70">
        <v>0</v>
      </c>
      <c r="F36" s="70">
        <f t="shared" si="0"/>
        <v>0</v>
      </c>
      <c r="G36" s="71" t="s">
        <v>4</v>
      </c>
      <c r="H36" s="71" t="s">
        <v>480</v>
      </c>
      <c r="I36" s="71" t="s">
        <v>481</v>
      </c>
      <c r="J36" s="71" t="s">
        <v>4</v>
      </c>
      <c r="K36" s="71" t="s">
        <v>4</v>
      </c>
      <c r="L36" s="71" t="s">
        <v>4</v>
      </c>
      <c r="M36" s="71" t="s">
        <v>4</v>
      </c>
    </row>
    <row r="37" ht="18.75" customHeight="1" spans="1:13">
      <c r="A37" s="67" t="s">
        <v>411</v>
      </c>
      <c r="B37" s="68"/>
      <c r="C37" s="69"/>
      <c r="D37" s="70">
        <v>0</v>
      </c>
      <c r="E37" s="70">
        <v>0</v>
      </c>
      <c r="F37" s="70">
        <f t="shared" si="0"/>
        <v>0</v>
      </c>
      <c r="G37" s="71" t="s">
        <v>4</v>
      </c>
      <c r="H37" s="71" t="s">
        <v>482</v>
      </c>
      <c r="I37" s="71" t="s">
        <v>483</v>
      </c>
      <c r="J37" s="71" t="s">
        <v>4</v>
      </c>
      <c r="K37" s="71" t="s">
        <v>4</v>
      </c>
      <c r="L37" s="71" t="s">
        <v>4</v>
      </c>
      <c r="M37" s="71" t="s">
        <v>4</v>
      </c>
    </row>
    <row r="38" ht="18.75" customHeight="1" spans="1:13">
      <c r="A38" s="67" t="s">
        <v>411</v>
      </c>
      <c r="B38" s="68"/>
      <c r="C38" s="69"/>
      <c r="D38" s="70">
        <v>0</v>
      </c>
      <c r="E38" s="70">
        <v>0</v>
      </c>
      <c r="F38" s="70">
        <f t="shared" si="0"/>
        <v>0</v>
      </c>
      <c r="G38" s="71" t="s">
        <v>4</v>
      </c>
      <c r="H38" s="71" t="s">
        <v>484</v>
      </c>
      <c r="I38" s="71" t="s">
        <v>485</v>
      </c>
      <c r="J38" s="71" t="s">
        <v>4</v>
      </c>
      <c r="K38" s="71" t="s">
        <v>4</v>
      </c>
      <c r="L38" s="71" t="s">
        <v>4</v>
      </c>
      <c r="M38" s="71" t="s">
        <v>4</v>
      </c>
    </row>
    <row r="39" ht="18.75" customHeight="1" spans="1:13">
      <c r="A39" s="67" t="s">
        <v>411</v>
      </c>
      <c r="B39" s="68"/>
      <c r="C39" s="69"/>
      <c r="D39" s="70">
        <v>0</v>
      </c>
      <c r="E39" s="70">
        <v>0</v>
      </c>
      <c r="F39" s="70">
        <f t="shared" ref="F39:F62" si="1">D39-E39</f>
        <v>0</v>
      </c>
      <c r="G39" s="71" t="s">
        <v>4</v>
      </c>
      <c r="H39" s="71" t="s">
        <v>486</v>
      </c>
      <c r="I39" s="71" t="s">
        <v>479</v>
      </c>
      <c r="J39" s="71" t="s">
        <v>4</v>
      </c>
      <c r="K39" s="71" t="s">
        <v>4</v>
      </c>
      <c r="L39" s="71" t="s">
        <v>4</v>
      </c>
      <c r="M39" s="71" t="s">
        <v>4</v>
      </c>
    </row>
    <row r="40" ht="18.75" customHeight="1" spans="1:13">
      <c r="A40" s="67" t="s">
        <v>411</v>
      </c>
      <c r="B40" s="68"/>
      <c r="C40" s="69"/>
      <c r="D40" s="70">
        <v>0</v>
      </c>
      <c r="E40" s="70">
        <v>0</v>
      </c>
      <c r="F40" s="70">
        <f t="shared" si="1"/>
        <v>0</v>
      </c>
      <c r="G40" s="71" t="s">
        <v>4</v>
      </c>
      <c r="H40" s="71" t="s">
        <v>487</v>
      </c>
      <c r="I40" s="71" t="s">
        <v>488</v>
      </c>
      <c r="J40" s="71" t="s">
        <v>4</v>
      </c>
      <c r="K40" s="71" t="s">
        <v>4</v>
      </c>
      <c r="L40" s="71" t="s">
        <v>4</v>
      </c>
      <c r="M40" s="71" t="s">
        <v>4</v>
      </c>
    </row>
    <row r="41" ht="18.75" customHeight="1" spans="1:13">
      <c r="A41" s="67" t="s">
        <v>411</v>
      </c>
      <c r="B41" s="68"/>
      <c r="C41" s="69"/>
      <c r="D41" s="70">
        <v>0</v>
      </c>
      <c r="E41" s="70">
        <v>0</v>
      </c>
      <c r="F41" s="70">
        <f t="shared" si="1"/>
        <v>0</v>
      </c>
      <c r="G41" s="71" t="s">
        <v>4</v>
      </c>
      <c r="H41" s="71" t="s">
        <v>489</v>
      </c>
      <c r="I41" s="71" t="s">
        <v>465</v>
      </c>
      <c r="J41" s="71" t="s">
        <v>4</v>
      </c>
      <c r="K41" s="71" t="s">
        <v>4</v>
      </c>
      <c r="L41" s="71" t="s">
        <v>4</v>
      </c>
      <c r="M41" s="71" t="s">
        <v>4</v>
      </c>
    </row>
    <row r="42" ht="18.75" customHeight="1" spans="1:13">
      <c r="A42" s="67" t="s">
        <v>411</v>
      </c>
      <c r="B42" s="68"/>
      <c r="C42" s="69"/>
      <c r="D42" s="70">
        <v>0</v>
      </c>
      <c r="E42" s="70">
        <v>0</v>
      </c>
      <c r="F42" s="70">
        <f t="shared" si="1"/>
        <v>0</v>
      </c>
      <c r="G42" s="71" t="s">
        <v>4</v>
      </c>
      <c r="H42" s="71" t="s">
        <v>490</v>
      </c>
      <c r="I42" s="71" t="s">
        <v>465</v>
      </c>
      <c r="J42" s="71" t="s">
        <v>4</v>
      </c>
      <c r="K42" s="71" t="s">
        <v>4</v>
      </c>
      <c r="L42" s="71" t="s">
        <v>4</v>
      </c>
      <c r="M42" s="71" t="s">
        <v>4</v>
      </c>
    </row>
    <row r="43" ht="18.75" customHeight="1" spans="1:13">
      <c r="A43" s="67" t="s">
        <v>411</v>
      </c>
      <c r="B43" s="68"/>
      <c r="C43" s="69"/>
      <c r="D43" s="70">
        <v>0</v>
      </c>
      <c r="E43" s="70">
        <v>0</v>
      </c>
      <c r="F43" s="70">
        <f t="shared" si="1"/>
        <v>0</v>
      </c>
      <c r="G43" s="71" t="s">
        <v>4</v>
      </c>
      <c r="H43" s="71" t="s">
        <v>491</v>
      </c>
      <c r="I43" s="71" t="s">
        <v>465</v>
      </c>
      <c r="J43" s="71" t="s">
        <v>4</v>
      </c>
      <c r="K43" s="71" t="s">
        <v>4</v>
      </c>
      <c r="L43" s="71" t="s">
        <v>4</v>
      </c>
      <c r="M43" s="71" t="s">
        <v>4</v>
      </c>
    </row>
    <row r="44" ht="18.75" customHeight="1" spans="1:13">
      <c r="A44" s="67" t="s">
        <v>411</v>
      </c>
      <c r="B44" s="68"/>
      <c r="C44" s="69"/>
      <c r="D44" s="70">
        <v>0</v>
      </c>
      <c r="E44" s="70">
        <v>0</v>
      </c>
      <c r="F44" s="70">
        <f t="shared" si="1"/>
        <v>0</v>
      </c>
      <c r="G44" s="71" t="s">
        <v>4</v>
      </c>
      <c r="H44" s="71" t="s">
        <v>492</v>
      </c>
      <c r="I44" s="71" t="s">
        <v>465</v>
      </c>
      <c r="J44" s="71" t="s">
        <v>4</v>
      </c>
      <c r="K44" s="71" t="s">
        <v>4</v>
      </c>
      <c r="L44" s="71" t="s">
        <v>4</v>
      </c>
      <c r="M44" s="71" t="s">
        <v>4</v>
      </c>
    </row>
    <row r="45" ht="18.75" customHeight="1" spans="1:13">
      <c r="A45" s="67" t="s">
        <v>411</v>
      </c>
      <c r="B45" s="68"/>
      <c r="C45" s="69"/>
      <c r="D45" s="70">
        <v>0</v>
      </c>
      <c r="E45" s="70">
        <v>0</v>
      </c>
      <c r="F45" s="70">
        <f t="shared" si="1"/>
        <v>0</v>
      </c>
      <c r="G45" s="71" t="s">
        <v>4</v>
      </c>
      <c r="H45" s="71" t="s">
        <v>493</v>
      </c>
      <c r="I45" s="71" t="s">
        <v>465</v>
      </c>
      <c r="J45" s="71" t="s">
        <v>4</v>
      </c>
      <c r="K45" s="71" t="s">
        <v>4</v>
      </c>
      <c r="L45" s="71" t="s">
        <v>4</v>
      </c>
      <c r="M45" s="71" t="s">
        <v>4</v>
      </c>
    </row>
    <row r="46" ht="18.75" customHeight="1" spans="1:13">
      <c r="A46" s="67" t="s">
        <v>411</v>
      </c>
      <c r="B46" s="68"/>
      <c r="C46" s="69"/>
      <c r="D46" s="70">
        <v>0</v>
      </c>
      <c r="E46" s="70">
        <v>0</v>
      </c>
      <c r="F46" s="70">
        <f t="shared" si="1"/>
        <v>0</v>
      </c>
      <c r="G46" s="71" t="s">
        <v>4</v>
      </c>
      <c r="H46" s="71" t="s">
        <v>494</v>
      </c>
      <c r="I46" s="71" t="s">
        <v>465</v>
      </c>
      <c r="J46" s="71" t="s">
        <v>4</v>
      </c>
      <c r="K46" s="71" t="s">
        <v>4</v>
      </c>
      <c r="L46" s="71" t="s">
        <v>4</v>
      </c>
      <c r="M46" s="71" t="s">
        <v>4</v>
      </c>
    </row>
    <row r="47" ht="18.75" customHeight="1" spans="1:13">
      <c r="A47" s="67" t="s">
        <v>411</v>
      </c>
      <c r="B47" s="68"/>
      <c r="C47" s="69"/>
      <c r="D47" s="70">
        <v>0</v>
      </c>
      <c r="E47" s="70">
        <v>0</v>
      </c>
      <c r="F47" s="70">
        <f t="shared" si="1"/>
        <v>0</v>
      </c>
      <c r="G47" s="71" t="s">
        <v>4</v>
      </c>
      <c r="H47" s="71" t="s">
        <v>495</v>
      </c>
      <c r="I47" s="71" t="s">
        <v>412</v>
      </c>
      <c r="J47" s="71" t="s">
        <v>4</v>
      </c>
      <c r="K47" s="71" t="s">
        <v>4</v>
      </c>
      <c r="L47" s="71" t="s">
        <v>4</v>
      </c>
      <c r="M47" s="71" t="s">
        <v>4</v>
      </c>
    </row>
    <row r="48" ht="18.75" customHeight="1" spans="1:13">
      <c r="A48" s="67" t="s">
        <v>411</v>
      </c>
      <c r="B48" s="68"/>
      <c r="C48" s="69"/>
      <c r="D48" s="70">
        <v>0</v>
      </c>
      <c r="E48" s="70">
        <v>0</v>
      </c>
      <c r="F48" s="70">
        <f t="shared" si="1"/>
        <v>0</v>
      </c>
      <c r="G48" s="71" t="s">
        <v>4</v>
      </c>
      <c r="H48" s="71" t="s">
        <v>496</v>
      </c>
      <c r="I48" s="71" t="s">
        <v>497</v>
      </c>
      <c r="J48" s="71" t="s">
        <v>4</v>
      </c>
      <c r="K48" s="71" t="s">
        <v>4</v>
      </c>
      <c r="L48" s="71" t="s">
        <v>4</v>
      </c>
      <c r="M48" s="71" t="s">
        <v>4</v>
      </c>
    </row>
    <row r="49" ht="18.75" customHeight="1" spans="1:13">
      <c r="A49" s="67" t="s">
        <v>411</v>
      </c>
      <c r="B49" s="68"/>
      <c r="C49" s="69"/>
      <c r="D49" s="70">
        <v>0</v>
      </c>
      <c r="E49" s="70">
        <v>0</v>
      </c>
      <c r="F49" s="70">
        <f t="shared" si="1"/>
        <v>0</v>
      </c>
      <c r="G49" s="71" t="s">
        <v>4</v>
      </c>
      <c r="H49" s="71" t="s">
        <v>498</v>
      </c>
      <c r="I49" s="71" t="s">
        <v>499</v>
      </c>
      <c r="J49" s="71" t="s">
        <v>4</v>
      </c>
      <c r="K49" s="71" t="s">
        <v>4</v>
      </c>
      <c r="L49" s="71" t="s">
        <v>4</v>
      </c>
      <c r="M49" s="71" t="s">
        <v>4</v>
      </c>
    </row>
    <row r="50" ht="18.75" customHeight="1" spans="1:13">
      <c r="A50" s="67" t="s">
        <v>411</v>
      </c>
      <c r="B50" s="68"/>
      <c r="C50" s="69"/>
      <c r="D50" s="70">
        <v>0</v>
      </c>
      <c r="E50" s="70">
        <v>0</v>
      </c>
      <c r="F50" s="70">
        <f t="shared" si="1"/>
        <v>0</v>
      </c>
      <c r="G50" s="71" t="s">
        <v>4</v>
      </c>
      <c r="H50" s="71" t="s">
        <v>500</v>
      </c>
      <c r="I50" s="71" t="s">
        <v>501</v>
      </c>
      <c r="J50" s="71" t="s">
        <v>4</v>
      </c>
      <c r="K50" s="71" t="s">
        <v>4</v>
      </c>
      <c r="L50" s="71" t="s">
        <v>4</v>
      </c>
      <c r="M50" s="71" t="s">
        <v>4</v>
      </c>
    </row>
    <row r="51" ht="18.75" customHeight="1" spans="1:13">
      <c r="A51" s="67" t="s">
        <v>502</v>
      </c>
      <c r="B51" s="68"/>
      <c r="C51" s="69"/>
      <c r="D51" s="70">
        <v>60000</v>
      </c>
      <c r="E51" s="70">
        <v>30000</v>
      </c>
      <c r="F51" s="70">
        <f t="shared" si="1"/>
        <v>30000</v>
      </c>
      <c r="G51" s="71" t="s">
        <v>503</v>
      </c>
      <c r="H51" s="71" t="s">
        <v>504</v>
      </c>
      <c r="I51" s="71" t="s">
        <v>505</v>
      </c>
      <c r="J51" s="71" t="s">
        <v>506</v>
      </c>
      <c r="K51" s="71" t="s">
        <v>507</v>
      </c>
      <c r="L51" s="71" t="s">
        <v>409</v>
      </c>
      <c r="M51" s="71" t="s">
        <v>508</v>
      </c>
    </row>
    <row r="52" ht="18.75" customHeight="1" spans="1:13">
      <c r="A52" s="67" t="s">
        <v>411</v>
      </c>
      <c r="B52" s="68"/>
      <c r="C52" s="69"/>
      <c r="D52" s="70">
        <v>0</v>
      </c>
      <c r="E52" s="70">
        <v>0</v>
      </c>
      <c r="F52" s="70">
        <f t="shared" si="1"/>
        <v>0</v>
      </c>
      <c r="G52" s="71" t="s">
        <v>4</v>
      </c>
      <c r="H52" s="71" t="s">
        <v>468</v>
      </c>
      <c r="I52" s="71" t="s">
        <v>412</v>
      </c>
      <c r="J52" s="71" t="s">
        <v>509</v>
      </c>
      <c r="K52" s="71" t="s">
        <v>510</v>
      </c>
      <c r="L52" s="71" t="s">
        <v>4</v>
      </c>
      <c r="M52" s="71" t="s">
        <v>4</v>
      </c>
    </row>
    <row r="53" ht="18.75" customHeight="1" spans="1:13">
      <c r="A53" s="67" t="s">
        <v>411</v>
      </c>
      <c r="B53" s="68"/>
      <c r="C53" s="69"/>
      <c r="D53" s="70">
        <v>0</v>
      </c>
      <c r="E53" s="70">
        <v>0</v>
      </c>
      <c r="F53" s="70">
        <f t="shared" si="1"/>
        <v>0</v>
      </c>
      <c r="G53" s="71" t="s">
        <v>4</v>
      </c>
      <c r="H53" s="71" t="s">
        <v>511</v>
      </c>
      <c r="I53" s="71" t="s">
        <v>512</v>
      </c>
      <c r="J53" s="71" t="s">
        <v>4</v>
      </c>
      <c r="K53" s="71" t="s">
        <v>4</v>
      </c>
      <c r="L53" s="71" t="s">
        <v>4</v>
      </c>
      <c r="M53" s="71" t="s">
        <v>4</v>
      </c>
    </row>
    <row r="54" ht="18.75" customHeight="1" spans="1:13">
      <c r="A54" s="67" t="s">
        <v>513</v>
      </c>
      <c r="B54" s="68"/>
      <c r="C54" s="69"/>
      <c r="D54" s="70">
        <v>100000</v>
      </c>
      <c r="E54" s="70">
        <v>100000</v>
      </c>
      <c r="F54" s="70">
        <f t="shared" si="1"/>
        <v>0</v>
      </c>
      <c r="G54" s="71" t="s">
        <v>514</v>
      </c>
      <c r="H54" s="71" t="s">
        <v>515</v>
      </c>
      <c r="I54" s="71" t="s">
        <v>516</v>
      </c>
      <c r="J54" s="71" t="s">
        <v>517</v>
      </c>
      <c r="K54" s="71" t="s">
        <v>518</v>
      </c>
      <c r="L54" s="71" t="s">
        <v>519</v>
      </c>
      <c r="M54" s="71" t="s">
        <v>410</v>
      </c>
    </row>
    <row r="55" ht="18.75" customHeight="1" spans="1:13">
      <c r="A55" s="67" t="s">
        <v>411</v>
      </c>
      <c r="B55" s="68"/>
      <c r="C55" s="69"/>
      <c r="D55" s="70">
        <v>0</v>
      </c>
      <c r="E55" s="70">
        <v>0</v>
      </c>
      <c r="F55" s="70">
        <f t="shared" si="1"/>
        <v>0</v>
      </c>
      <c r="G55" s="71" t="s">
        <v>4</v>
      </c>
      <c r="H55" s="71" t="s">
        <v>520</v>
      </c>
      <c r="I55" s="71" t="s">
        <v>521</v>
      </c>
      <c r="J55" s="71" t="s">
        <v>522</v>
      </c>
      <c r="K55" s="71" t="s">
        <v>523</v>
      </c>
      <c r="L55" s="71" t="s">
        <v>4</v>
      </c>
      <c r="M55" s="71" t="s">
        <v>4</v>
      </c>
    </row>
    <row r="56" ht="18.75" customHeight="1" spans="1:13">
      <c r="A56" s="67" t="s">
        <v>411</v>
      </c>
      <c r="B56" s="68"/>
      <c r="C56" s="69"/>
      <c r="D56" s="70">
        <v>0</v>
      </c>
      <c r="E56" s="70">
        <v>0</v>
      </c>
      <c r="F56" s="70">
        <f t="shared" si="1"/>
        <v>0</v>
      </c>
      <c r="G56" s="71" t="s">
        <v>4</v>
      </c>
      <c r="H56" s="71" t="s">
        <v>524</v>
      </c>
      <c r="I56" s="71" t="s">
        <v>465</v>
      </c>
      <c r="J56" s="71" t="s">
        <v>4</v>
      </c>
      <c r="K56" s="71" t="s">
        <v>4</v>
      </c>
      <c r="L56" s="71" t="s">
        <v>4</v>
      </c>
      <c r="M56" s="71" t="s">
        <v>4</v>
      </c>
    </row>
    <row r="57" ht="18.75" customHeight="1" spans="1:13">
      <c r="A57" s="67" t="s">
        <v>411</v>
      </c>
      <c r="B57" s="68"/>
      <c r="C57" s="69"/>
      <c r="D57" s="70">
        <v>0</v>
      </c>
      <c r="E57" s="70">
        <v>0</v>
      </c>
      <c r="F57" s="70">
        <f t="shared" si="1"/>
        <v>0</v>
      </c>
      <c r="G57" s="71" t="s">
        <v>4</v>
      </c>
      <c r="H57" s="71" t="s">
        <v>468</v>
      </c>
      <c r="I57" s="71" t="s">
        <v>469</v>
      </c>
      <c r="J57" s="71" t="s">
        <v>4</v>
      </c>
      <c r="K57" s="71" t="s">
        <v>4</v>
      </c>
      <c r="L57" s="71" t="s">
        <v>4</v>
      </c>
      <c r="M57" s="71" t="s">
        <v>4</v>
      </c>
    </row>
    <row r="58" ht="18.75" customHeight="1" spans="1:13">
      <c r="A58" s="67" t="s">
        <v>411</v>
      </c>
      <c r="B58" s="68"/>
      <c r="C58" s="69"/>
      <c r="D58" s="70">
        <v>0</v>
      </c>
      <c r="E58" s="70">
        <v>0</v>
      </c>
      <c r="F58" s="70">
        <f t="shared" si="1"/>
        <v>0</v>
      </c>
      <c r="G58" s="71" t="s">
        <v>4</v>
      </c>
      <c r="H58" s="71" t="s">
        <v>525</v>
      </c>
      <c r="I58" s="71" t="s">
        <v>526</v>
      </c>
      <c r="J58" s="71" t="s">
        <v>4</v>
      </c>
      <c r="K58" s="71" t="s">
        <v>4</v>
      </c>
      <c r="L58" s="71" t="s">
        <v>4</v>
      </c>
      <c r="M58" s="71" t="s">
        <v>4</v>
      </c>
    </row>
    <row r="59" ht="18.75" customHeight="1" spans="1:13">
      <c r="A59" s="67" t="s">
        <v>527</v>
      </c>
      <c r="B59" s="68"/>
      <c r="C59" s="69"/>
      <c r="D59" s="70">
        <v>128102.48</v>
      </c>
      <c r="E59" s="70">
        <v>100000</v>
      </c>
      <c r="F59" s="70">
        <f t="shared" si="1"/>
        <v>28102.48</v>
      </c>
      <c r="G59" s="71" t="s">
        <v>528</v>
      </c>
      <c r="H59" s="71" t="s">
        <v>529</v>
      </c>
      <c r="I59" s="71" t="s">
        <v>530</v>
      </c>
      <c r="J59" s="71" t="s">
        <v>463</v>
      </c>
      <c r="K59" s="71" t="s">
        <v>531</v>
      </c>
      <c r="L59" s="71" t="s">
        <v>409</v>
      </c>
      <c r="M59" s="71" t="s">
        <v>532</v>
      </c>
    </row>
    <row r="60" ht="18.75" customHeight="1" spans="1:13">
      <c r="A60" s="67" t="s">
        <v>411</v>
      </c>
      <c r="B60" s="68"/>
      <c r="C60" s="69"/>
      <c r="D60" s="70">
        <v>0</v>
      </c>
      <c r="E60" s="70">
        <v>0</v>
      </c>
      <c r="F60" s="70">
        <f t="shared" si="1"/>
        <v>0</v>
      </c>
      <c r="G60" s="71" t="s">
        <v>4</v>
      </c>
      <c r="H60" s="71" t="s">
        <v>466</v>
      </c>
      <c r="I60" s="71" t="s">
        <v>467</v>
      </c>
      <c r="J60" s="71" t="s">
        <v>4</v>
      </c>
      <c r="K60" s="71" t="s">
        <v>4</v>
      </c>
      <c r="L60" s="71" t="s">
        <v>4</v>
      </c>
      <c r="M60" s="71" t="s">
        <v>4</v>
      </c>
    </row>
    <row r="61" ht="18.75" customHeight="1" spans="1:13">
      <c r="A61" s="67" t="s">
        <v>411</v>
      </c>
      <c r="B61" s="68"/>
      <c r="C61" s="69"/>
      <c r="D61" s="70">
        <v>0</v>
      </c>
      <c r="E61" s="70">
        <v>0</v>
      </c>
      <c r="F61" s="70">
        <f t="shared" si="1"/>
        <v>0</v>
      </c>
      <c r="G61" s="71" t="s">
        <v>4</v>
      </c>
      <c r="H61" s="71" t="s">
        <v>469</v>
      </c>
      <c r="I61" s="71" t="s">
        <v>533</v>
      </c>
      <c r="J61" s="71" t="s">
        <v>4</v>
      </c>
      <c r="K61" s="71" t="s">
        <v>4</v>
      </c>
      <c r="L61" s="71" t="s">
        <v>4</v>
      </c>
      <c r="M61" s="71" t="s">
        <v>4</v>
      </c>
    </row>
    <row r="62" ht="18.75" customHeight="1" spans="1:13">
      <c r="A62" s="67" t="s">
        <v>411</v>
      </c>
      <c r="B62" s="68"/>
      <c r="C62" s="69"/>
      <c r="D62" s="70">
        <v>0</v>
      </c>
      <c r="E62" s="70">
        <v>0</v>
      </c>
      <c r="F62" s="70">
        <f t="shared" si="1"/>
        <v>0</v>
      </c>
      <c r="G62" s="71" t="s">
        <v>4</v>
      </c>
      <c r="H62" s="71" t="s">
        <v>534</v>
      </c>
      <c r="I62" s="71" t="s">
        <v>535</v>
      </c>
      <c r="J62" s="71" t="s">
        <v>4</v>
      </c>
      <c r="K62" s="71" t="s">
        <v>4</v>
      </c>
      <c r="L62" s="71" t="s">
        <v>4</v>
      </c>
      <c r="M62" s="71" t="s">
        <v>4</v>
      </c>
    </row>
  </sheetData>
  <mergeCells count="65">
    <mergeCell ref="A2:M2"/>
    <mergeCell ref="A3:M3"/>
    <mergeCell ref="H4:M4"/>
    <mergeCell ref="H5:I5"/>
    <mergeCell ref="J5:K5"/>
    <mergeCell ref="L5:M5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G4:G6"/>
    <mergeCell ref="D4:F5"/>
    <mergeCell ref="A4:C6"/>
  </mergeCells>
  <pageMargins left="0.699999988079071" right="0.699999988079071" top="0.75" bottom="0.75" header="0.5" footer="0.5"/>
  <pageSetup paperSize="1" orientation="portrait" errors="blank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9" workbookViewId="0">
      <selection activeCell="A1" sqref="$A1:$XFD1048576"/>
    </sheetView>
  </sheetViews>
  <sheetFormatPr defaultColWidth="10.6666666666667" defaultRowHeight="14.4" outlineLevelCol="7"/>
  <cols>
    <col min="1" max="1" width="4.32291666666667" style="2" customWidth="1"/>
    <col min="2" max="2" width="13.65625" style="2" customWidth="1"/>
    <col min="3" max="3" width="12.8333333333333" style="2" customWidth="1"/>
    <col min="4" max="4" width="16.4895833333333" style="2" customWidth="1"/>
    <col min="5" max="5" width="27.1666666666667" style="2" customWidth="1"/>
    <col min="6" max="6" width="15.9895833333333" style="2" customWidth="1"/>
    <col min="7" max="7" width="18.8229166666667" style="2" customWidth="1"/>
    <col min="8" max="8" width="15.9895833333333" style="2" customWidth="1"/>
    <col min="9" max="256" width="10.65625" style="2"/>
    <col min="257" max="16384" width="10.6666666666667" style="2"/>
  </cols>
  <sheetData>
    <row r="1" s="1" customFormat="1" ht="9.75" customHeight="1" spans="1:8">
      <c r="A1" s="3" t="s">
        <v>4</v>
      </c>
      <c r="B1" s="3"/>
      <c r="C1" s="3"/>
      <c r="D1" s="3"/>
      <c r="E1" s="3"/>
      <c r="F1" s="4"/>
      <c r="G1" s="4"/>
      <c r="H1" s="4"/>
    </row>
    <row r="2" s="2" customFormat="1" ht="23.25" customHeight="1" spans="1:8">
      <c r="A2" s="5" t="s">
        <v>536</v>
      </c>
      <c r="B2" s="5"/>
      <c r="C2" s="5"/>
      <c r="D2" s="5"/>
      <c r="E2" s="5"/>
      <c r="F2" s="5"/>
      <c r="G2" s="5"/>
      <c r="H2" s="5"/>
    </row>
    <row r="3" s="2" customFormat="1" ht="15" customHeight="1" spans="1:8">
      <c r="A3" s="6" t="s">
        <v>537</v>
      </c>
      <c r="B3" s="6"/>
      <c r="C3" s="6"/>
      <c r="D3" s="6"/>
      <c r="E3" s="6"/>
      <c r="F3" s="6"/>
      <c r="G3" s="6"/>
      <c r="H3" s="6"/>
    </row>
    <row r="4" s="2" customFormat="1" ht="21" customHeight="1" spans="1:8">
      <c r="A4" s="7" t="s">
        <v>538</v>
      </c>
      <c r="B4" s="8"/>
      <c r="C4" s="9" t="s">
        <v>0</v>
      </c>
      <c r="D4" s="10"/>
      <c r="E4" s="11"/>
      <c r="F4" s="10"/>
      <c r="G4" s="10"/>
      <c r="H4" s="12"/>
    </row>
    <row r="5" s="2" customFormat="1" ht="14.25" customHeight="1" spans="1:8">
      <c r="A5" s="13"/>
      <c r="B5" s="14" t="s">
        <v>539</v>
      </c>
      <c r="C5" s="15"/>
      <c r="D5" s="16"/>
      <c r="E5" s="14" t="s">
        <v>540</v>
      </c>
      <c r="F5" s="15"/>
      <c r="G5" s="15"/>
      <c r="H5" s="16"/>
    </row>
    <row r="6" s="2" customFormat="1" ht="8.25" customHeight="1" spans="1:8">
      <c r="A6" s="17"/>
      <c r="B6" s="18"/>
      <c r="C6" s="19"/>
      <c r="D6" s="20"/>
      <c r="E6" s="18"/>
      <c r="F6" s="19"/>
      <c r="G6" s="19"/>
      <c r="H6" s="20"/>
    </row>
    <row r="7" s="2" customFormat="1" ht="21.75" customHeight="1" spans="1:8">
      <c r="A7" s="21" t="s">
        <v>541</v>
      </c>
      <c r="B7" s="22" t="s">
        <v>542</v>
      </c>
      <c r="C7" s="23"/>
      <c r="D7" s="24"/>
      <c r="E7" s="25" t="s">
        <v>543</v>
      </c>
      <c r="F7" s="25"/>
      <c r="G7" s="25"/>
      <c r="H7" s="25"/>
    </row>
    <row r="8" s="2" customFormat="1" ht="21.75" customHeight="1" spans="1:8">
      <c r="A8" s="21"/>
      <c r="B8" s="22" t="s">
        <v>544</v>
      </c>
      <c r="C8" s="23"/>
      <c r="D8" s="24"/>
      <c r="E8" s="25" t="s">
        <v>545</v>
      </c>
      <c r="F8" s="25"/>
      <c r="G8" s="25"/>
      <c r="H8" s="25"/>
    </row>
    <row r="9" s="2" customFormat="1" ht="21.75" customHeight="1" spans="1:8">
      <c r="A9" s="21"/>
      <c r="B9" s="22" t="s">
        <v>546</v>
      </c>
      <c r="C9" s="23"/>
      <c r="D9" s="24"/>
      <c r="E9" s="25" t="s">
        <v>547</v>
      </c>
      <c r="F9" s="25"/>
      <c r="G9" s="25"/>
      <c r="H9" s="25"/>
    </row>
    <row r="10" s="2" customFormat="1" ht="21.75" customHeight="1" spans="1:8">
      <c r="A10" s="21"/>
      <c r="B10" s="22" t="s">
        <v>548</v>
      </c>
      <c r="C10" s="23"/>
      <c r="D10" s="24"/>
      <c r="E10" s="25" t="s">
        <v>549</v>
      </c>
      <c r="F10" s="25"/>
      <c r="G10" s="25"/>
      <c r="H10" s="25"/>
    </row>
    <row r="11" s="2" customFormat="1" ht="21.75" customHeight="1" spans="1:8">
      <c r="A11" s="21"/>
      <c r="B11" s="22" t="s">
        <v>550</v>
      </c>
      <c r="C11" s="23"/>
      <c r="D11" s="24"/>
      <c r="E11" s="25" t="s">
        <v>551</v>
      </c>
      <c r="F11" s="25"/>
      <c r="G11" s="25"/>
      <c r="H11" s="25"/>
    </row>
    <row r="12" s="2" customFormat="1" ht="21.75" customHeight="1" spans="1:8">
      <c r="A12" s="21"/>
      <c r="B12" s="22" t="s">
        <v>552</v>
      </c>
      <c r="C12" s="23"/>
      <c r="D12" s="24"/>
      <c r="E12" s="25" t="s">
        <v>553</v>
      </c>
      <c r="F12" s="25"/>
      <c r="G12" s="25"/>
      <c r="H12" s="25"/>
    </row>
    <row r="13" s="2" customFormat="1" ht="21.75" customHeight="1" spans="1:8">
      <c r="A13" s="21"/>
      <c r="B13" s="22" t="s">
        <v>225</v>
      </c>
      <c r="C13" s="23"/>
      <c r="D13" s="24"/>
      <c r="E13" s="25" t="s">
        <v>554</v>
      </c>
      <c r="F13" s="25"/>
      <c r="G13" s="25"/>
      <c r="H13" s="25"/>
    </row>
    <row r="14" s="2" customFormat="1" ht="21.75" customHeight="1" spans="1:8">
      <c r="A14" s="21"/>
      <c r="B14" s="22" t="s">
        <v>555</v>
      </c>
      <c r="C14" s="23"/>
      <c r="D14" s="24"/>
      <c r="E14" s="25" t="s">
        <v>556</v>
      </c>
      <c r="F14" s="25"/>
      <c r="G14" s="25"/>
      <c r="H14" s="25"/>
    </row>
    <row r="15" s="2" customFormat="1" ht="21.75" customHeight="1" spans="1:8">
      <c r="A15" s="21"/>
      <c r="B15" s="22" t="s">
        <v>557</v>
      </c>
      <c r="C15" s="23"/>
      <c r="D15" s="24"/>
      <c r="E15" s="25" t="s">
        <v>558</v>
      </c>
      <c r="F15" s="25"/>
      <c r="G15" s="25"/>
      <c r="H15" s="25"/>
    </row>
    <row r="16" s="2" customFormat="1" ht="21.75" customHeight="1" spans="1:8">
      <c r="A16" s="21"/>
      <c r="B16" s="22" t="s">
        <v>279</v>
      </c>
      <c r="C16" s="23"/>
      <c r="D16" s="24"/>
      <c r="E16" s="25" t="s">
        <v>559</v>
      </c>
      <c r="F16" s="25"/>
      <c r="G16" s="25"/>
      <c r="H16" s="25"/>
    </row>
    <row r="17" s="2" customFormat="1" ht="26.25" hidden="1" customHeight="1" spans="1:8">
      <c r="A17" s="21"/>
      <c r="B17" s="26"/>
      <c r="C17" s="26"/>
      <c r="D17" s="26"/>
      <c r="E17" s="26"/>
      <c r="F17" s="26"/>
      <c r="G17" s="26"/>
      <c r="H17" s="26"/>
    </row>
    <row r="18" s="2" customFormat="1" ht="14.25" customHeight="1" spans="1:8">
      <c r="A18" s="27"/>
      <c r="B18" s="28" t="s">
        <v>560</v>
      </c>
      <c r="C18" s="28"/>
      <c r="D18" s="28"/>
      <c r="E18" s="28"/>
      <c r="F18" s="29" t="s">
        <v>398</v>
      </c>
      <c r="G18" s="30" t="s">
        <v>399</v>
      </c>
      <c r="H18" s="30" t="s">
        <v>400</v>
      </c>
    </row>
    <row r="19" s="2" customFormat="1" ht="21" customHeight="1" spans="1:8">
      <c r="A19" s="27"/>
      <c r="B19" s="28"/>
      <c r="C19" s="28"/>
      <c r="D19" s="28"/>
      <c r="E19" s="28"/>
      <c r="F19" s="31">
        <v>104631937.38</v>
      </c>
      <c r="G19" s="32">
        <v>67200239.94</v>
      </c>
      <c r="H19" s="32">
        <v>37431697.44</v>
      </c>
    </row>
    <row r="20" s="2" customFormat="1" ht="33" hidden="1" customHeight="1" spans="1:8">
      <c r="A20" s="21"/>
      <c r="B20" s="27"/>
      <c r="C20" s="27"/>
      <c r="D20" s="27"/>
      <c r="E20" s="27"/>
      <c r="F20" s="33"/>
      <c r="G20" s="33"/>
      <c r="H20" s="34"/>
    </row>
    <row r="21" s="2" customFormat="1" ht="38.25" customHeight="1" spans="1:8">
      <c r="A21" s="35" t="s">
        <v>561</v>
      </c>
      <c r="B21" s="36" t="s">
        <v>562</v>
      </c>
      <c r="C21" s="37"/>
      <c r="D21" s="37"/>
      <c r="E21" s="37"/>
      <c r="F21" s="37"/>
      <c r="G21" s="37"/>
      <c r="H21" s="38"/>
    </row>
    <row r="22" s="2" customFormat="1" spans="1:8">
      <c r="A22" s="39"/>
      <c r="B22" s="40" t="s">
        <v>563</v>
      </c>
      <c r="C22" s="35" t="s">
        <v>564</v>
      </c>
      <c r="D22" s="28" t="s">
        <v>401</v>
      </c>
      <c r="E22" s="41"/>
      <c r="F22" s="41"/>
      <c r="G22" s="8" t="s">
        <v>565</v>
      </c>
      <c r="H22" s="8"/>
    </row>
    <row r="23" s="2" customFormat="1" ht="54" customHeight="1" spans="1:8">
      <c r="A23" s="39" t="s">
        <v>394</v>
      </c>
      <c r="B23" s="42" t="s">
        <v>566</v>
      </c>
      <c r="C23" s="43" t="s">
        <v>567</v>
      </c>
      <c r="D23" s="44" t="s">
        <v>568</v>
      </c>
      <c r="E23" s="44"/>
      <c r="F23" s="44"/>
      <c r="G23" s="45" t="s">
        <v>569</v>
      </c>
      <c r="H23" s="45"/>
    </row>
    <row r="24" s="2" customFormat="1" ht="54" customHeight="1" spans="1:8">
      <c r="A24" s="39"/>
      <c r="B24" s="39"/>
      <c r="C24" s="46"/>
      <c r="D24" s="44" t="s">
        <v>570</v>
      </c>
      <c r="E24" s="44"/>
      <c r="F24" s="44"/>
      <c r="G24" s="45" t="s">
        <v>571</v>
      </c>
      <c r="H24" s="45"/>
    </row>
    <row r="25" s="2" customFormat="1" ht="54" customHeight="1" spans="1:8">
      <c r="A25" s="39"/>
      <c r="B25" s="39"/>
      <c r="C25" s="46"/>
      <c r="D25" s="44" t="s">
        <v>572</v>
      </c>
      <c r="E25" s="44"/>
      <c r="F25" s="44"/>
      <c r="G25" s="45" t="s">
        <v>573</v>
      </c>
      <c r="H25" s="45"/>
    </row>
    <row r="26" s="2" customFormat="1" ht="54" customHeight="1" spans="1:8">
      <c r="A26" s="39"/>
      <c r="B26" s="39"/>
      <c r="C26" s="47"/>
      <c r="D26" s="44" t="s">
        <v>574</v>
      </c>
      <c r="E26" s="44"/>
      <c r="F26" s="44"/>
      <c r="G26" s="45" t="s">
        <v>575</v>
      </c>
      <c r="H26" s="45"/>
    </row>
    <row r="27" s="2" customFormat="1" ht="54" customHeight="1" spans="1:8">
      <c r="A27" s="39"/>
      <c r="B27" s="39"/>
      <c r="C27" s="43" t="s">
        <v>576</v>
      </c>
      <c r="D27" s="44" t="s">
        <v>577</v>
      </c>
      <c r="E27" s="44"/>
      <c r="F27" s="44"/>
      <c r="G27" s="45" t="s">
        <v>578</v>
      </c>
      <c r="H27" s="45"/>
    </row>
    <row r="28" s="2" customFormat="1" ht="54" customHeight="1" spans="1:8">
      <c r="A28" s="39"/>
      <c r="B28" s="39"/>
      <c r="C28" s="46"/>
      <c r="D28" s="44" t="s">
        <v>579</v>
      </c>
      <c r="E28" s="44"/>
      <c r="F28" s="44"/>
      <c r="G28" s="45" t="s">
        <v>580</v>
      </c>
      <c r="H28" s="45"/>
    </row>
    <row r="29" s="2" customFormat="1" ht="54" customHeight="1" spans="1:8">
      <c r="A29" s="39"/>
      <c r="B29" s="39"/>
      <c r="C29" s="47"/>
      <c r="D29" s="44" t="s">
        <v>581</v>
      </c>
      <c r="E29" s="44"/>
      <c r="F29" s="44"/>
      <c r="G29" s="45" t="s">
        <v>582</v>
      </c>
      <c r="H29" s="45"/>
    </row>
    <row r="30" s="2" customFormat="1" ht="54" customHeight="1" spans="1:8">
      <c r="A30" s="39"/>
      <c r="B30" s="39"/>
      <c r="C30" s="48" t="s">
        <v>583</v>
      </c>
      <c r="D30" s="44" t="s">
        <v>468</v>
      </c>
      <c r="E30" s="44"/>
      <c r="F30" s="44"/>
      <c r="G30" s="45" t="s">
        <v>412</v>
      </c>
      <c r="H30" s="45"/>
    </row>
    <row r="31" s="2" customFormat="1" ht="54" customHeight="1" spans="1:8">
      <c r="A31" s="39"/>
      <c r="B31" s="49"/>
      <c r="C31" s="48" t="s">
        <v>414</v>
      </c>
      <c r="D31" s="44" t="s">
        <v>584</v>
      </c>
      <c r="E31" s="44"/>
      <c r="F31" s="44"/>
      <c r="G31" s="45" t="s">
        <v>585</v>
      </c>
      <c r="H31" s="45"/>
    </row>
    <row r="32" s="2" customFormat="1" ht="54" customHeight="1" spans="1:8">
      <c r="A32" s="39"/>
      <c r="B32" s="42" t="s">
        <v>396</v>
      </c>
      <c r="C32" s="48" t="s">
        <v>586</v>
      </c>
      <c r="D32" s="44" t="s">
        <v>587</v>
      </c>
      <c r="E32" s="44"/>
      <c r="F32" s="44"/>
      <c r="G32" s="45" t="s">
        <v>467</v>
      </c>
      <c r="H32" s="45"/>
    </row>
    <row r="33" s="2" customFormat="1" ht="54" customHeight="1" spans="1:8">
      <c r="A33" s="39"/>
      <c r="B33" s="39"/>
      <c r="C33" s="43" t="s">
        <v>588</v>
      </c>
      <c r="D33" s="44" t="s">
        <v>589</v>
      </c>
      <c r="E33" s="44"/>
      <c r="F33" s="44"/>
      <c r="G33" s="45" t="s">
        <v>590</v>
      </c>
      <c r="H33" s="45"/>
    </row>
    <row r="34" s="2" customFormat="1" ht="54" customHeight="1" spans="1:8">
      <c r="A34" s="39"/>
      <c r="B34" s="39"/>
      <c r="C34" s="47"/>
      <c r="D34" s="44" t="s">
        <v>591</v>
      </c>
      <c r="E34" s="44"/>
      <c r="F34" s="44"/>
      <c r="G34" s="45" t="s">
        <v>592</v>
      </c>
      <c r="H34" s="45"/>
    </row>
    <row r="35" s="2" customFormat="1" ht="54" customHeight="1" spans="1:8">
      <c r="A35" s="39"/>
      <c r="B35" s="39"/>
      <c r="C35" s="48" t="s">
        <v>593</v>
      </c>
      <c r="D35" s="44" t="s">
        <v>4</v>
      </c>
      <c r="E35" s="44"/>
      <c r="F35" s="44"/>
      <c r="G35" s="45" t="s">
        <v>4</v>
      </c>
      <c r="H35" s="45"/>
    </row>
    <row r="36" s="2" customFormat="1" ht="54" customHeight="1" spans="1:8">
      <c r="A36" s="39"/>
      <c r="B36" s="49"/>
      <c r="C36" s="48" t="s">
        <v>594</v>
      </c>
      <c r="D36" s="44" t="s">
        <v>4</v>
      </c>
      <c r="E36" s="44"/>
      <c r="F36" s="44"/>
      <c r="G36" s="45" t="s">
        <v>4</v>
      </c>
      <c r="H36" s="45"/>
    </row>
    <row r="37" s="2" customFormat="1" ht="54" customHeight="1" spans="1:8">
      <c r="A37" s="49"/>
      <c r="B37" s="50" t="s">
        <v>397</v>
      </c>
      <c r="C37" s="48" t="s">
        <v>397</v>
      </c>
      <c r="D37" s="44" t="s">
        <v>595</v>
      </c>
      <c r="E37" s="44"/>
      <c r="F37" s="44"/>
      <c r="G37" s="45" t="s">
        <v>596</v>
      </c>
      <c r="H37" s="45"/>
    </row>
  </sheetData>
  <mergeCells count="67">
    <mergeCell ref="A2:H2"/>
    <mergeCell ref="A3:H3"/>
    <mergeCell ref="A4:B4"/>
    <mergeCell ref="C4:H4"/>
    <mergeCell ref="B7:D7"/>
    <mergeCell ref="E7:H7"/>
    <mergeCell ref="B8:D8"/>
    <mergeCell ref="E8:H8"/>
    <mergeCell ref="B9:D9"/>
    <mergeCell ref="E9:H9"/>
    <mergeCell ref="B10:D10"/>
    <mergeCell ref="E10:H10"/>
    <mergeCell ref="B11:D11"/>
    <mergeCell ref="E11:H11"/>
    <mergeCell ref="B12:D12"/>
    <mergeCell ref="E12:H12"/>
    <mergeCell ref="B13:D13"/>
    <mergeCell ref="E13:H13"/>
    <mergeCell ref="B14:D14"/>
    <mergeCell ref="E14:H14"/>
    <mergeCell ref="B15:D15"/>
    <mergeCell ref="E15:H15"/>
    <mergeCell ref="B16:D16"/>
    <mergeCell ref="E16:H16"/>
    <mergeCell ref="B21:H21"/>
    <mergeCell ref="D22:F22"/>
    <mergeCell ref="G22:H22"/>
    <mergeCell ref="D23:F23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D33:F33"/>
    <mergeCell ref="G33:H33"/>
    <mergeCell ref="D34:F34"/>
    <mergeCell ref="G34:H34"/>
    <mergeCell ref="D35:F35"/>
    <mergeCell ref="G35:H35"/>
    <mergeCell ref="D36:F36"/>
    <mergeCell ref="G36:H36"/>
    <mergeCell ref="D37:F37"/>
    <mergeCell ref="G37:H37"/>
    <mergeCell ref="A7:A16"/>
    <mergeCell ref="A23:A37"/>
    <mergeCell ref="B23:B31"/>
    <mergeCell ref="B32:B36"/>
    <mergeCell ref="C23:C26"/>
    <mergeCell ref="C27:C29"/>
    <mergeCell ref="C33:C34"/>
    <mergeCell ref="B5:D6"/>
    <mergeCell ref="E5:H6"/>
    <mergeCell ref="B18:E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43"/>
  <sheetViews>
    <sheetView showGridLines="0" showZeros="0" workbookViewId="0">
      <selection activeCell="D10" sqref="D10"/>
    </sheetView>
  </sheetViews>
  <sheetFormatPr defaultColWidth="9" defaultRowHeight="10.8" outlineLevelCol="3"/>
  <cols>
    <col min="1" max="1" width="25.5" customWidth="1"/>
    <col min="2" max="2" width="27" customWidth="1"/>
    <col min="3" max="3" width="39" customWidth="1"/>
    <col min="4" max="4" width="31.8333333333333" customWidth="1"/>
  </cols>
  <sheetData>
    <row r="1" ht="20.25" customHeight="1" spans="1:4">
      <c r="A1" s="175"/>
      <c r="B1" s="175"/>
      <c r="C1" s="175"/>
      <c r="D1" s="82" t="s">
        <v>1</v>
      </c>
    </row>
    <row r="2" ht="20.25" customHeight="1" spans="1:4">
      <c r="A2" s="79" t="s">
        <v>2</v>
      </c>
      <c r="B2" s="79"/>
      <c r="C2" s="79"/>
      <c r="D2" s="79"/>
    </row>
    <row r="3" ht="20.25" customHeight="1" spans="1:4">
      <c r="A3" s="211" t="s">
        <v>3</v>
      </c>
      <c r="B3" s="211" t="s">
        <v>4</v>
      </c>
      <c r="C3" s="105"/>
      <c r="D3" s="82" t="s">
        <v>5</v>
      </c>
    </row>
    <row r="4" ht="20.25" customHeight="1" spans="1:4">
      <c r="A4" s="213" t="s">
        <v>6</v>
      </c>
      <c r="B4" s="215"/>
      <c r="C4" s="178" t="s">
        <v>7</v>
      </c>
      <c r="D4" s="179"/>
    </row>
    <row r="5" ht="20.25" customHeight="1" spans="1:4">
      <c r="A5" s="181" t="s">
        <v>8</v>
      </c>
      <c r="B5" s="182" t="s">
        <v>9</v>
      </c>
      <c r="C5" s="181" t="s">
        <v>8</v>
      </c>
      <c r="D5" s="183" t="s">
        <v>9</v>
      </c>
    </row>
    <row r="6" ht="20.25" customHeight="1" spans="1:4">
      <c r="A6" s="184" t="s">
        <v>10</v>
      </c>
      <c r="B6" s="242">
        <v>96600239.94</v>
      </c>
      <c r="C6" s="243" t="s">
        <v>11</v>
      </c>
      <c r="D6" s="242">
        <v>0</v>
      </c>
    </row>
    <row r="7" ht="20.25" customHeight="1" spans="1:4">
      <c r="A7" s="184" t="s">
        <v>12</v>
      </c>
      <c r="B7" s="244">
        <v>0</v>
      </c>
      <c r="C7" s="243" t="s">
        <v>13</v>
      </c>
      <c r="D7" s="245">
        <v>0</v>
      </c>
    </row>
    <row r="8" ht="20.25" customHeight="1" spans="1:4">
      <c r="A8" s="184" t="s">
        <v>14</v>
      </c>
      <c r="B8" s="245">
        <v>0</v>
      </c>
      <c r="C8" s="243" t="s">
        <v>15</v>
      </c>
      <c r="D8" s="245">
        <v>0</v>
      </c>
    </row>
    <row r="9" ht="20.25" customHeight="1" spans="1:4">
      <c r="A9" s="184" t="s">
        <v>16</v>
      </c>
      <c r="B9" s="246">
        <v>0</v>
      </c>
      <c r="C9" s="243" t="s">
        <v>17</v>
      </c>
      <c r="D9" s="245">
        <v>0</v>
      </c>
    </row>
    <row r="10" ht="20.25" customHeight="1" spans="1:4">
      <c r="A10" s="184" t="s">
        <v>18</v>
      </c>
      <c r="B10" s="245">
        <v>0</v>
      </c>
      <c r="C10" s="243" t="s">
        <v>19</v>
      </c>
      <c r="D10" s="245">
        <v>42000</v>
      </c>
    </row>
    <row r="11" ht="20.25" customHeight="1" spans="1:4">
      <c r="A11" s="184" t="s">
        <v>20</v>
      </c>
      <c r="B11" s="245">
        <v>0</v>
      </c>
      <c r="C11" s="243" t="s">
        <v>21</v>
      </c>
      <c r="D11" s="245">
        <v>0</v>
      </c>
    </row>
    <row r="12" ht="20.25" customHeight="1" spans="1:4">
      <c r="A12" s="184"/>
      <c r="B12" s="245"/>
      <c r="C12" s="243" t="s">
        <v>22</v>
      </c>
      <c r="D12" s="245">
        <v>0</v>
      </c>
    </row>
    <row r="13" ht="20.25" customHeight="1" spans="1:4">
      <c r="A13" s="192"/>
      <c r="B13" s="245"/>
      <c r="C13" s="243" t="s">
        <v>23</v>
      </c>
      <c r="D13" s="245">
        <v>102019704.11</v>
      </c>
    </row>
    <row r="14" ht="20.25" customHeight="1" spans="1:4">
      <c r="A14" s="192"/>
      <c r="B14" s="245"/>
      <c r="C14" s="243" t="s">
        <v>24</v>
      </c>
      <c r="D14" s="245">
        <v>0</v>
      </c>
    </row>
    <row r="15" ht="20.25" customHeight="1" spans="1:4">
      <c r="A15" s="192"/>
      <c r="B15" s="245"/>
      <c r="C15" s="243" t="s">
        <v>25</v>
      </c>
      <c r="D15" s="245">
        <v>497643.92</v>
      </c>
    </row>
    <row r="16" ht="20.25" customHeight="1" spans="1:4">
      <c r="A16" s="192"/>
      <c r="B16" s="245"/>
      <c r="C16" s="243" t="s">
        <v>26</v>
      </c>
      <c r="D16" s="245">
        <v>0</v>
      </c>
    </row>
    <row r="17" ht="20.25" customHeight="1" spans="1:4">
      <c r="A17" s="192"/>
      <c r="B17" s="245"/>
      <c r="C17" s="243" t="s">
        <v>27</v>
      </c>
      <c r="D17" s="245">
        <v>0</v>
      </c>
    </row>
    <row r="18" ht="20.25" customHeight="1" spans="1:4">
      <c r="A18" s="192"/>
      <c r="B18" s="245"/>
      <c r="C18" s="243" t="s">
        <v>28</v>
      </c>
      <c r="D18" s="245">
        <v>1472861.35</v>
      </c>
    </row>
    <row r="19" ht="20.25" customHeight="1" spans="1:4">
      <c r="A19" s="192"/>
      <c r="B19" s="245"/>
      <c r="C19" s="243" t="s">
        <v>29</v>
      </c>
      <c r="D19" s="245">
        <v>0</v>
      </c>
    </row>
    <row r="20" ht="20.25" customHeight="1" spans="1:4">
      <c r="A20" s="192"/>
      <c r="B20" s="245"/>
      <c r="C20" s="243" t="s">
        <v>30</v>
      </c>
      <c r="D20" s="245">
        <v>0</v>
      </c>
    </row>
    <row r="21" ht="20.25" customHeight="1" spans="1:4">
      <c r="A21" s="192"/>
      <c r="B21" s="245"/>
      <c r="C21" s="243" t="s">
        <v>31</v>
      </c>
      <c r="D21" s="245">
        <v>0</v>
      </c>
    </row>
    <row r="22" ht="20.25" customHeight="1" spans="1:4">
      <c r="A22" s="192"/>
      <c r="B22" s="245"/>
      <c r="C22" s="243" t="s">
        <v>32</v>
      </c>
      <c r="D22" s="245">
        <v>0</v>
      </c>
    </row>
    <row r="23" ht="20.25" customHeight="1" spans="1:4">
      <c r="A23" s="192"/>
      <c r="B23" s="245"/>
      <c r="C23" s="243" t="s">
        <v>33</v>
      </c>
      <c r="D23" s="245">
        <v>0</v>
      </c>
    </row>
    <row r="24" ht="20.25" customHeight="1" spans="1:4">
      <c r="A24" s="192"/>
      <c r="B24" s="245"/>
      <c r="C24" s="243" t="s">
        <v>34</v>
      </c>
      <c r="D24" s="245">
        <v>0</v>
      </c>
    </row>
    <row r="25" ht="20.25" customHeight="1" spans="1:4">
      <c r="A25" s="192"/>
      <c r="B25" s="245"/>
      <c r="C25" s="243" t="s">
        <v>35</v>
      </c>
      <c r="D25" s="245">
        <v>599728</v>
      </c>
    </row>
    <row r="26" ht="20.25" customHeight="1" spans="1:4">
      <c r="A26" s="184"/>
      <c r="B26" s="245"/>
      <c r="C26" s="243" t="s">
        <v>36</v>
      </c>
      <c r="D26" s="245">
        <v>0</v>
      </c>
    </row>
    <row r="27" ht="20.25" customHeight="1" spans="1:4">
      <c r="A27" s="184"/>
      <c r="B27" s="245"/>
      <c r="C27" s="243" t="s">
        <v>37</v>
      </c>
      <c r="D27" s="245">
        <v>0</v>
      </c>
    </row>
    <row r="28" ht="20.25" customHeight="1" spans="1:4">
      <c r="A28" s="184" t="s">
        <v>4</v>
      </c>
      <c r="B28" s="245"/>
      <c r="C28" s="243" t="s">
        <v>38</v>
      </c>
      <c r="D28" s="245">
        <v>0</v>
      </c>
    </row>
    <row r="29" ht="20.25" customHeight="1" spans="1:4">
      <c r="A29" s="184"/>
      <c r="B29" s="245"/>
      <c r="C29" s="243" t="s">
        <v>39</v>
      </c>
      <c r="D29" s="245">
        <v>0</v>
      </c>
    </row>
    <row r="30" ht="20.25" customHeight="1" spans="1:4">
      <c r="A30" s="184"/>
      <c r="B30" s="245"/>
      <c r="C30" s="243" t="s">
        <v>40</v>
      </c>
      <c r="D30" s="245">
        <v>0</v>
      </c>
    </row>
    <row r="31" ht="20.25" customHeight="1" spans="1:4">
      <c r="A31" s="184"/>
      <c r="B31" s="245"/>
      <c r="C31" s="243" t="s">
        <v>41</v>
      </c>
      <c r="D31" s="245">
        <v>0</v>
      </c>
    </row>
    <row r="32" ht="20.25" customHeight="1" spans="1:4">
      <c r="A32" s="184"/>
      <c r="B32" s="245"/>
      <c r="C32" s="243" t="s">
        <v>42</v>
      </c>
      <c r="D32" s="245">
        <v>0</v>
      </c>
    </row>
    <row r="33" ht="20.25" customHeight="1" spans="1:4">
      <c r="A33" s="184"/>
      <c r="B33" s="245"/>
      <c r="C33" s="243" t="s">
        <v>43</v>
      </c>
      <c r="D33" s="245">
        <v>0</v>
      </c>
    </row>
    <row r="34" ht="20.25" customHeight="1" spans="1:4">
      <c r="A34" s="184"/>
      <c r="B34" s="245"/>
      <c r="C34" s="243" t="s">
        <v>44</v>
      </c>
      <c r="D34" s="245">
        <v>0</v>
      </c>
    </row>
    <row r="35" ht="20.25" customHeight="1" spans="1:4">
      <c r="A35" s="184"/>
      <c r="B35" s="245"/>
      <c r="C35" s="243" t="s">
        <v>45</v>
      </c>
      <c r="D35" s="245">
        <v>0</v>
      </c>
    </row>
    <row r="36" ht="20.25" customHeight="1" spans="1:4">
      <c r="A36" s="184"/>
      <c r="B36" s="245"/>
      <c r="C36" s="243"/>
      <c r="D36" s="247" t="s">
        <v>4</v>
      </c>
    </row>
    <row r="37" ht="20.25" customHeight="1" spans="1:4">
      <c r="A37" s="248" t="s">
        <v>46</v>
      </c>
      <c r="B37" s="247">
        <f>SUM(B6:B34)</f>
        <v>96600239.94</v>
      </c>
      <c r="C37" s="249" t="s">
        <v>47</v>
      </c>
      <c r="D37" s="247">
        <f>SUM(D6:D35)</f>
        <v>104631937.38</v>
      </c>
    </row>
    <row r="38" ht="20.25" customHeight="1" spans="1:4">
      <c r="A38" s="184" t="s">
        <v>48</v>
      </c>
      <c r="B38" s="245">
        <v>0</v>
      </c>
      <c r="C38" s="243" t="s">
        <v>49</v>
      </c>
      <c r="D38" s="245">
        <v>0</v>
      </c>
    </row>
    <row r="39" ht="20.25" customHeight="1" spans="1:4">
      <c r="A39" s="184" t="s">
        <v>50</v>
      </c>
      <c r="B39" s="245">
        <v>8031697.44</v>
      </c>
      <c r="C39" s="243" t="s">
        <v>51</v>
      </c>
      <c r="D39" s="245">
        <v>0</v>
      </c>
    </row>
    <row r="40" ht="20.25" customHeight="1" spans="1:4">
      <c r="A40" s="184"/>
      <c r="B40" s="245"/>
      <c r="C40" s="243" t="s">
        <v>52</v>
      </c>
      <c r="D40" s="245">
        <v>0</v>
      </c>
    </row>
    <row r="41" ht="20.25" customHeight="1" spans="1:4">
      <c r="A41" s="184"/>
      <c r="B41" s="250"/>
      <c r="C41" s="243"/>
      <c r="D41" s="247"/>
    </row>
    <row r="42" ht="20.25" customHeight="1" spans="1:4">
      <c r="A42" s="248" t="s">
        <v>53</v>
      </c>
      <c r="B42" s="251">
        <f>SUM(B37:B39)</f>
        <v>104631937.38</v>
      </c>
      <c r="C42" s="249" t="s">
        <v>54</v>
      </c>
      <c r="D42" s="252">
        <f>SUM(D37,D38,D40)</f>
        <v>104631937.38</v>
      </c>
    </row>
    <row r="43" ht="20.25" customHeight="1" spans="1:4">
      <c r="A43" s="253"/>
      <c r="B43" s="254"/>
      <c r="C43" s="255"/>
      <c r="D43" s="175"/>
    </row>
  </sheetData>
  <mergeCells count="4">
    <mergeCell ref="A2:D2"/>
    <mergeCell ref="A3:B3"/>
    <mergeCell ref="A4:B4"/>
    <mergeCell ref="C4:D4"/>
  </mergeCells>
  <printOptions horizontalCentered="1"/>
  <pageMargins left="0.590972244739532" right="0.590972244739532" top="0.75" bottom="0.690277755260468" header="0.512499988079071" footer="0.512499988079071"/>
  <pageSetup paperSize="9" scale="55" orientation="landscape" errors="blank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4"/>
  <sheetViews>
    <sheetView showGridLines="0" showZeros="0" topLeftCell="G1" workbookViewId="0">
      <selection activeCell="K20" sqref="K20"/>
    </sheetView>
  </sheetViews>
  <sheetFormatPr defaultColWidth="9" defaultRowHeight="10.8"/>
  <cols>
    <col min="1" max="1" width="4.83333333333333" customWidth="1"/>
    <col min="2" max="3" width="3.66666666666667" customWidth="1"/>
    <col min="4" max="4" width="9.16666666666667" customWidth="1"/>
    <col min="5" max="5" width="48.8333333333333" customWidth="1"/>
    <col min="6" max="6" width="25" customWidth="1"/>
    <col min="7" max="20" width="25.8333333333333" customWidth="1"/>
  </cols>
  <sheetData>
    <row r="1" ht="20.1" customHeight="1" spans="1:20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240"/>
      <c r="T1" s="241" t="s">
        <v>55</v>
      </c>
    </row>
    <row r="2" ht="20.1" customHeight="1" spans="1:20">
      <c r="A2" s="79" t="s">
        <v>56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0.1" customHeight="1" spans="1:20">
      <c r="A3" s="80" t="s">
        <v>3</v>
      </c>
      <c r="B3" s="80"/>
      <c r="C3" s="80" t="s">
        <v>4</v>
      </c>
      <c r="D3" s="80"/>
      <c r="E3" s="80"/>
      <c r="F3" s="107"/>
      <c r="G3" s="107"/>
      <c r="H3" s="107"/>
      <c r="I3" s="107"/>
      <c r="J3" s="234"/>
      <c r="K3" s="234"/>
      <c r="L3" s="234"/>
      <c r="M3" s="234"/>
      <c r="N3" s="234"/>
      <c r="O3" s="234"/>
      <c r="P3" s="234"/>
      <c r="Q3" s="234"/>
      <c r="R3" s="234"/>
      <c r="S3" s="141"/>
      <c r="T3" s="82" t="s">
        <v>5</v>
      </c>
    </row>
    <row r="4" ht="20.1" customHeight="1" spans="1:20">
      <c r="A4" s="83" t="s">
        <v>57</v>
      </c>
      <c r="B4" s="84"/>
      <c r="C4" s="84"/>
      <c r="D4" s="84"/>
      <c r="E4" s="85"/>
      <c r="F4" s="132" t="s">
        <v>58</v>
      </c>
      <c r="G4" s="87" t="s">
        <v>59</v>
      </c>
      <c r="H4" s="93" t="s">
        <v>60</v>
      </c>
      <c r="I4" s="93" t="s">
        <v>61</v>
      </c>
      <c r="J4" s="93" t="s">
        <v>62</v>
      </c>
      <c r="K4" s="93" t="s">
        <v>63</v>
      </c>
      <c r="L4" s="93"/>
      <c r="M4" s="235" t="s">
        <v>64</v>
      </c>
      <c r="N4" s="158" t="s">
        <v>65</v>
      </c>
      <c r="O4" s="159"/>
      <c r="P4" s="159"/>
      <c r="Q4" s="159"/>
      <c r="R4" s="160"/>
      <c r="S4" s="132" t="s">
        <v>66</v>
      </c>
      <c r="T4" s="93" t="s">
        <v>67</v>
      </c>
    </row>
    <row r="5" ht="20.1" customHeight="1" spans="1:20">
      <c r="A5" s="88" t="s">
        <v>68</v>
      </c>
      <c r="B5" s="89"/>
      <c r="C5" s="90"/>
      <c r="D5" s="134" t="s">
        <v>69</v>
      </c>
      <c r="E5" s="92" t="s">
        <v>70</v>
      </c>
      <c r="F5" s="93"/>
      <c r="G5" s="87"/>
      <c r="H5" s="93"/>
      <c r="I5" s="93"/>
      <c r="J5" s="93"/>
      <c r="K5" s="236" t="s">
        <v>71</v>
      </c>
      <c r="L5" s="93" t="s">
        <v>72</v>
      </c>
      <c r="M5" s="237"/>
      <c r="N5" s="147" t="s">
        <v>73</v>
      </c>
      <c r="O5" s="147" t="s">
        <v>74</v>
      </c>
      <c r="P5" s="147" t="s">
        <v>75</v>
      </c>
      <c r="Q5" s="147" t="s">
        <v>76</v>
      </c>
      <c r="R5" s="147" t="s">
        <v>77</v>
      </c>
      <c r="S5" s="93"/>
      <c r="T5" s="93"/>
    </row>
    <row r="6" ht="30.75" customHeight="1" spans="1:20">
      <c r="A6" s="95" t="s">
        <v>78</v>
      </c>
      <c r="B6" s="94" t="s">
        <v>79</v>
      </c>
      <c r="C6" s="96" t="s">
        <v>80</v>
      </c>
      <c r="D6" s="98"/>
      <c r="E6" s="98"/>
      <c r="F6" s="99"/>
      <c r="G6" s="100"/>
      <c r="H6" s="99"/>
      <c r="I6" s="99"/>
      <c r="J6" s="99"/>
      <c r="K6" s="238"/>
      <c r="L6" s="99"/>
      <c r="M6" s="239"/>
      <c r="N6" s="99"/>
      <c r="O6" s="99"/>
      <c r="P6" s="99"/>
      <c r="Q6" s="99"/>
      <c r="R6" s="99"/>
      <c r="S6" s="99"/>
      <c r="T6" s="99"/>
    </row>
    <row r="7" ht="20.1" customHeight="1" spans="1:20">
      <c r="A7" s="101" t="s">
        <v>4</v>
      </c>
      <c r="B7" s="101" t="s">
        <v>4</v>
      </c>
      <c r="C7" s="101" t="s">
        <v>4</v>
      </c>
      <c r="D7" s="101" t="s">
        <v>4</v>
      </c>
      <c r="E7" s="101" t="s">
        <v>58</v>
      </c>
      <c r="F7" s="119">
        <f t="shared" ref="F7:F34" si="0">SUM(G7,H7:I7,J7,K7,M7,N7,S7,T7)</f>
        <v>104631937.38</v>
      </c>
      <c r="G7" s="120">
        <v>8031697.44</v>
      </c>
      <c r="H7" s="120">
        <v>67200239.94</v>
      </c>
      <c r="I7" s="120">
        <v>0</v>
      </c>
      <c r="J7" s="121">
        <v>0</v>
      </c>
      <c r="K7" s="103">
        <v>0</v>
      </c>
      <c r="L7" s="120">
        <v>0</v>
      </c>
      <c r="M7" s="121">
        <v>0</v>
      </c>
      <c r="N7" s="103">
        <f t="shared" ref="N7:N34" si="1">SUM(O7:R7)</f>
        <v>29400000</v>
      </c>
      <c r="O7" s="120">
        <v>29400000</v>
      </c>
      <c r="P7" s="120">
        <v>0</v>
      </c>
      <c r="Q7" s="120">
        <v>0</v>
      </c>
      <c r="R7" s="121">
        <v>0</v>
      </c>
      <c r="S7" s="103">
        <v>0</v>
      </c>
      <c r="T7" s="104">
        <v>0</v>
      </c>
    </row>
    <row r="8" ht="20.1" customHeight="1" spans="1:20">
      <c r="A8" s="101" t="s">
        <v>4</v>
      </c>
      <c r="B8" s="101" t="s">
        <v>4</v>
      </c>
      <c r="C8" s="101" t="s">
        <v>4</v>
      </c>
      <c r="D8" s="101" t="s">
        <v>4</v>
      </c>
      <c r="E8" s="101" t="s">
        <v>0</v>
      </c>
      <c r="F8" s="119">
        <f t="shared" si="0"/>
        <v>104631937.38</v>
      </c>
      <c r="G8" s="120">
        <v>8031697.44</v>
      </c>
      <c r="H8" s="120">
        <v>67200239.94</v>
      </c>
      <c r="I8" s="120">
        <v>0</v>
      </c>
      <c r="J8" s="121">
        <v>0</v>
      </c>
      <c r="K8" s="103">
        <v>0</v>
      </c>
      <c r="L8" s="120">
        <v>0</v>
      </c>
      <c r="M8" s="121">
        <v>0</v>
      </c>
      <c r="N8" s="103">
        <f t="shared" si="1"/>
        <v>29400000</v>
      </c>
      <c r="O8" s="120">
        <v>29400000</v>
      </c>
      <c r="P8" s="120">
        <v>0</v>
      </c>
      <c r="Q8" s="120">
        <v>0</v>
      </c>
      <c r="R8" s="121">
        <v>0</v>
      </c>
      <c r="S8" s="103">
        <v>0</v>
      </c>
      <c r="T8" s="104">
        <v>0</v>
      </c>
    </row>
    <row r="9" ht="20.1" customHeight="1" spans="1:20">
      <c r="A9" s="101" t="s">
        <v>4</v>
      </c>
      <c r="B9" s="101" t="s">
        <v>4</v>
      </c>
      <c r="C9" s="101" t="s">
        <v>4</v>
      </c>
      <c r="D9" s="101" t="s">
        <v>81</v>
      </c>
      <c r="E9" s="101" t="s">
        <v>82</v>
      </c>
      <c r="F9" s="119">
        <f t="shared" si="0"/>
        <v>104631937.38</v>
      </c>
      <c r="G9" s="120">
        <v>8031697.44</v>
      </c>
      <c r="H9" s="120">
        <v>67200239.94</v>
      </c>
      <c r="I9" s="120">
        <v>0</v>
      </c>
      <c r="J9" s="121">
        <v>0</v>
      </c>
      <c r="K9" s="103">
        <v>0</v>
      </c>
      <c r="L9" s="120">
        <v>0</v>
      </c>
      <c r="M9" s="121">
        <v>0</v>
      </c>
      <c r="N9" s="103">
        <f t="shared" si="1"/>
        <v>29400000</v>
      </c>
      <c r="O9" s="120">
        <v>29400000</v>
      </c>
      <c r="P9" s="120">
        <v>0</v>
      </c>
      <c r="Q9" s="120">
        <v>0</v>
      </c>
      <c r="R9" s="121">
        <v>0</v>
      </c>
      <c r="S9" s="103">
        <v>0</v>
      </c>
      <c r="T9" s="104">
        <v>0</v>
      </c>
    </row>
    <row r="10" ht="20.1" customHeight="1" spans="1:20">
      <c r="A10" s="101" t="s">
        <v>83</v>
      </c>
      <c r="B10" s="101" t="s">
        <v>84</v>
      </c>
      <c r="C10" s="101" t="s">
        <v>85</v>
      </c>
      <c r="D10" s="101" t="s">
        <v>86</v>
      </c>
      <c r="E10" s="101" t="s">
        <v>87</v>
      </c>
      <c r="F10" s="119">
        <f t="shared" si="0"/>
        <v>25200</v>
      </c>
      <c r="G10" s="120">
        <v>25200</v>
      </c>
      <c r="H10" s="120">
        <v>0</v>
      </c>
      <c r="I10" s="120">
        <v>0</v>
      </c>
      <c r="J10" s="121">
        <v>0</v>
      </c>
      <c r="K10" s="103">
        <v>0</v>
      </c>
      <c r="L10" s="120">
        <v>0</v>
      </c>
      <c r="M10" s="121">
        <v>0</v>
      </c>
      <c r="N10" s="103">
        <f t="shared" si="1"/>
        <v>0</v>
      </c>
      <c r="O10" s="120">
        <v>0</v>
      </c>
      <c r="P10" s="120">
        <v>0</v>
      </c>
      <c r="Q10" s="120">
        <v>0</v>
      </c>
      <c r="R10" s="121">
        <v>0</v>
      </c>
      <c r="S10" s="103">
        <v>0</v>
      </c>
      <c r="T10" s="104">
        <v>0</v>
      </c>
    </row>
    <row r="11" ht="20.1" customHeight="1" spans="1:20">
      <c r="A11" s="101" t="s">
        <v>83</v>
      </c>
      <c r="B11" s="101" t="s">
        <v>84</v>
      </c>
      <c r="C11" s="101" t="s">
        <v>84</v>
      </c>
      <c r="D11" s="101" t="s">
        <v>86</v>
      </c>
      <c r="E11" s="101" t="s">
        <v>88</v>
      </c>
      <c r="F11" s="119">
        <f t="shared" si="0"/>
        <v>16800</v>
      </c>
      <c r="G11" s="120">
        <v>16800</v>
      </c>
      <c r="H11" s="120">
        <v>0</v>
      </c>
      <c r="I11" s="120">
        <v>0</v>
      </c>
      <c r="J11" s="121">
        <v>0</v>
      </c>
      <c r="K11" s="103">
        <v>0</v>
      </c>
      <c r="L11" s="120">
        <v>0</v>
      </c>
      <c r="M11" s="121">
        <v>0</v>
      </c>
      <c r="N11" s="103">
        <f t="shared" si="1"/>
        <v>0</v>
      </c>
      <c r="O11" s="120">
        <v>0</v>
      </c>
      <c r="P11" s="120">
        <v>0</v>
      </c>
      <c r="Q11" s="120">
        <v>0</v>
      </c>
      <c r="R11" s="121">
        <v>0</v>
      </c>
      <c r="S11" s="103">
        <v>0</v>
      </c>
      <c r="T11" s="104">
        <v>0</v>
      </c>
    </row>
    <row r="12" ht="20.1" customHeight="1" spans="1:20">
      <c r="A12" s="101" t="s">
        <v>89</v>
      </c>
      <c r="B12" s="101" t="s">
        <v>90</v>
      </c>
      <c r="C12" s="101" t="s">
        <v>90</v>
      </c>
      <c r="D12" s="101" t="s">
        <v>86</v>
      </c>
      <c r="E12" s="101" t="s">
        <v>91</v>
      </c>
      <c r="F12" s="119">
        <f t="shared" si="0"/>
        <v>41177580.77</v>
      </c>
      <c r="G12" s="120">
        <v>782105.39</v>
      </c>
      <c r="H12" s="120">
        <v>40395475.38</v>
      </c>
      <c r="I12" s="120">
        <v>0</v>
      </c>
      <c r="J12" s="121">
        <v>0</v>
      </c>
      <c r="K12" s="103">
        <v>0</v>
      </c>
      <c r="L12" s="120">
        <v>0</v>
      </c>
      <c r="M12" s="121">
        <v>0</v>
      </c>
      <c r="N12" s="103">
        <f t="shared" si="1"/>
        <v>0</v>
      </c>
      <c r="O12" s="120">
        <v>0</v>
      </c>
      <c r="P12" s="120">
        <v>0</v>
      </c>
      <c r="Q12" s="120">
        <v>0</v>
      </c>
      <c r="R12" s="121">
        <v>0</v>
      </c>
      <c r="S12" s="103">
        <v>0</v>
      </c>
      <c r="T12" s="104">
        <v>0</v>
      </c>
    </row>
    <row r="13" ht="20.1" customHeight="1" spans="1:20">
      <c r="A13" s="101" t="s">
        <v>89</v>
      </c>
      <c r="B13" s="101" t="s">
        <v>90</v>
      </c>
      <c r="C13" s="101" t="s">
        <v>92</v>
      </c>
      <c r="D13" s="101" t="s">
        <v>86</v>
      </c>
      <c r="E13" s="101" t="s">
        <v>93</v>
      </c>
      <c r="F13" s="119">
        <f t="shared" si="0"/>
        <v>1604390</v>
      </c>
      <c r="G13" s="120">
        <v>0</v>
      </c>
      <c r="H13" s="120">
        <v>1604390</v>
      </c>
      <c r="I13" s="120">
        <v>0</v>
      </c>
      <c r="J13" s="121">
        <v>0</v>
      </c>
      <c r="K13" s="103">
        <v>0</v>
      </c>
      <c r="L13" s="120">
        <v>0</v>
      </c>
      <c r="M13" s="121">
        <v>0</v>
      </c>
      <c r="N13" s="103">
        <f t="shared" si="1"/>
        <v>0</v>
      </c>
      <c r="O13" s="120">
        <v>0</v>
      </c>
      <c r="P13" s="120">
        <v>0</v>
      </c>
      <c r="Q13" s="120">
        <v>0</v>
      </c>
      <c r="R13" s="121">
        <v>0</v>
      </c>
      <c r="S13" s="103">
        <v>0</v>
      </c>
      <c r="T13" s="104">
        <v>0</v>
      </c>
    </row>
    <row r="14" ht="20.1" customHeight="1" spans="1:20">
      <c r="A14" s="101" t="s">
        <v>89</v>
      </c>
      <c r="B14" s="101" t="s">
        <v>90</v>
      </c>
      <c r="C14" s="101" t="s">
        <v>94</v>
      </c>
      <c r="D14" s="101" t="s">
        <v>86</v>
      </c>
      <c r="E14" s="101" t="s">
        <v>95</v>
      </c>
      <c r="F14" s="119">
        <f t="shared" si="0"/>
        <v>136517</v>
      </c>
      <c r="G14" s="120">
        <v>16517</v>
      </c>
      <c r="H14" s="120">
        <v>120000</v>
      </c>
      <c r="I14" s="120">
        <v>0</v>
      </c>
      <c r="J14" s="121">
        <v>0</v>
      </c>
      <c r="K14" s="103">
        <v>0</v>
      </c>
      <c r="L14" s="120">
        <v>0</v>
      </c>
      <c r="M14" s="121">
        <v>0</v>
      </c>
      <c r="N14" s="103">
        <f t="shared" si="1"/>
        <v>0</v>
      </c>
      <c r="O14" s="120">
        <v>0</v>
      </c>
      <c r="P14" s="120">
        <v>0</v>
      </c>
      <c r="Q14" s="120">
        <v>0</v>
      </c>
      <c r="R14" s="121">
        <v>0</v>
      </c>
      <c r="S14" s="103">
        <v>0</v>
      </c>
      <c r="T14" s="104">
        <v>0</v>
      </c>
    </row>
    <row r="15" ht="20.1" customHeight="1" spans="1:20">
      <c r="A15" s="101" t="s">
        <v>89</v>
      </c>
      <c r="B15" s="101" t="s">
        <v>90</v>
      </c>
      <c r="C15" s="101" t="s">
        <v>96</v>
      </c>
      <c r="D15" s="101" t="s">
        <v>86</v>
      </c>
      <c r="E15" s="101" t="s">
        <v>97</v>
      </c>
      <c r="F15" s="119">
        <f t="shared" si="0"/>
        <v>60000</v>
      </c>
      <c r="G15" s="120">
        <v>30000</v>
      </c>
      <c r="H15" s="120">
        <v>30000</v>
      </c>
      <c r="I15" s="120">
        <v>0</v>
      </c>
      <c r="J15" s="121">
        <v>0</v>
      </c>
      <c r="K15" s="103">
        <v>0</v>
      </c>
      <c r="L15" s="120">
        <v>0</v>
      </c>
      <c r="M15" s="121">
        <v>0</v>
      </c>
      <c r="N15" s="103">
        <f t="shared" si="1"/>
        <v>0</v>
      </c>
      <c r="O15" s="120">
        <v>0</v>
      </c>
      <c r="P15" s="120">
        <v>0</v>
      </c>
      <c r="Q15" s="120">
        <v>0</v>
      </c>
      <c r="R15" s="121">
        <v>0</v>
      </c>
      <c r="S15" s="103">
        <v>0</v>
      </c>
      <c r="T15" s="104">
        <v>0</v>
      </c>
    </row>
    <row r="16" ht="20.1" customHeight="1" spans="1:20">
      <c r="A16" s="101" t="s">
        <v>89</v>
      </c>
      <c r="B16" s="101" t="s">
        <v>90</v>
      </c>
      <c r="C16" s="101" t="s">
        <v>98</v>
      </c>
      <c r="D16" s="101" t="s">
        <v>86</v>
      </c>
      <c r="E16" s="101" t="s">
        <v>99</v>
      </c>
      <c r="F16" s="119">
        <f t="shared" si="0"/>
        <v>166901.27</v>
      </c>
      <c r="G16" s="120">
        <v>66901.27</v>
      </c>
      <c r="H16" s="120">
        <v>100000</v>
      </c>
      <c r="I16" s="120">
        <v>0</v>
      </c>
      <c r="J16" s="121">
        <v>0</v>
      </c>
      <c r="K16" s="103">
        <v>0</v>
      </c>
      <c r="L16" s="120">
        <v>0</v>
      </c>
      <c r="M16" s="121">
        <v>0</v>
      </c>
      <c r="N16" s="103">
        <f t="shared" si="1"/>
        <v>0</v>
      </c>
      <c r="O16" s="120">
        <v>0</v>
      </c>
      <c r="P16" s="120">
        <v>0</v>
      </c>
      <c r="Q16" s="120">
        <v>0</v>
      </c>
      <c r="R16" s="121">
        <v>0</v>
      </c>
      <c r="S16" s="103">
        <v>0</v>
      </c>
      <c r="T16" s="104">
        <v>0</v>
      </c>
    </row>
    <row r="17" ht="20.1" customHeight="1" spans="1:20">
      <c r="A17" s="101" t="s">
        <v>89</v>
      </c>
      <c r="B17" s="101" t="s">
        <v>100</v>
      </c>
      <c r="C17" s="101" t="s">
        <v>90</v>
      </c>
      <c r="D17" s="101" t="s">
        <v>86</v>
      </c>
      <c r="E17" s="101" t="s">
        <v>101</v>
      </c>
      <c r="F17" s="119">
        <f t="shared" si="0"/>
        <v>873946.8</v>
      </c>
      <c r="G17" s="120">
        <v>0</v>
      </c>
      <c r="H17" s="120">
        <v>873946.8</v>
      </c>
      <c r="I17" s="120">
        <v>0</v>
      </c>
      <c r="J17" s="121">
        <v>0</v>
      </c>
      <c r="K17" s="103">
        <v>0</v>
      </c>
      <c r="L17" s="120">
        <v>0</v>
      </c>
      <c r="M17" s="121">
        <v>0</v>
      </c>
      <c r="N17" s="103">
        <f t="shared" si="1"/>
        <v>0</v>
      </c>
      <c r="O17" s="120">
        <v>0</v>
      </c>
      <c r="P17" s="120">
        <v>0</v>
      </c>
      <c r="Q17" s="120">
        <v>0</v>
      </c>
      <c r="R17" s="121">
        <v>0</v>
      </c>
      <c r="S17" s="103">
        <v>0</v>
      </c>
      <c r="T17" s="104">
        <v>0</v>
      </c>
    </row>
    <row r="18" ht="20.1" customHeight="1" spans="1:20">
      <c r="A18" s="101" t="s">
        <v>89</v>
      </c>
      <c r="B18" s="101" t="s">
        <v>100</v>
      </c>
      <c r="C18" s="101" t="s">
        <v>85</v>
      </c>
      <c r="D18" s="101" t="s">
        <v>86</v>
      </c>
      <c r="E18" s="101" t="s">
        <v>102</v>
      </c>
      <c r="F18" s="119">
        <f t="shared" si="0"/>
        <v>230892.64</v>
      </c>
      <c r="G18" s="120">
        <v>197124.64</v>
      </c>
      <c r="H18" s="120">
        <v>33768</v>
      </c>
      <c r="I18" s="120">
        <v>0</v>
      </c>
      <c r="J18" s="121">
        <v>0</v>
      </c>
      <c r="K18" s="103">
        <v>0</v>
      </c>
      <c r="L18" s="120">
        <v>0</v>
      </c>
      <c r="M18" s="121">
        <v>0</v>
      </c>
      <c r="N18" s="103">
        <f t="shared" si="1"/>
        <v>0</v>
      </c>
      <c r="O18" s="120">
        <v>0</v>
      </c>
      <c r="P18" s="120">
        <v>0</v>
      </c>
      <c r="Q18" s="120">
        <v>0</v>
      </c>
      <c r="R18" s="121">
        <v>0</v>
      </c>
      <c r="S18" s="103">
        <v>0</v>
      </c>
      <c r="T18" s="104">
        <v>0</v>
      </c>
    </row>
    <row r="19" ht="20.1" customHeight="1" spans="1:20">
      <c r="A19" s="101" t="s">
        <v>89</v>
      </c>
      <c r="B19" s="101" t="s">
        <v>100</v>
      </c>
      <c r="C19" s="101" t="s">
        <v>100</v>
      </c>
      <c r="D19" s="101" t="s">
        <v>86</v>
      </c>
      <c r="E19" s="101" t="s">
        <v>103</v>
      </c>
      <c r="F19" s="119">
        <f t="shared" si="0"/>
        <v>995287.84</v>
      </c>
      <c r="G19" s="120">
        <v>0</v>
      </c>
      <c r="H19" s="120">
        <v>995287.84</v>
      </c>
      <c r="I19" s="120">
        <v>0</v>
      </c>
      <c r="J19" s="121">
        <v>0</v>
      </c>
      <c r="K19" s="103">
        <v>0</v>
      </c>
      <c r="L19" s="120">
        <v>0</v>
      </c>
      <c r="M19" s="121">
        <v>0</v>
      </c>
      <c r="N19" s="103">
        <f t="shared" si="1"/>
        <v>0</v>
      </c>
      <c r="O19" s="120">
        <v>0</v>
      </c>
      <c r="P19" s="120">
        <v>0</v>
      </c>
      <c r="Q19" s="120">
        <v>0</v>
      </c>
      <c r="R19" s="121">
        <v>0</v>
      </c>
      <c r="S19" s="103">
        <v>0</v>
      </c>
      <c r="T19" s="104">
        <v>0</v>
      </c>
    </row>
    <row r="20" ht="20.1" customHeight="1" spans="1:20">
      <c r="A20" s="101" t="s">
        <v>89</v>
      </c>
      <c r="B20" s="101" t="s">
        <v>100</v>
      </c>
      <c r="C20" s="101" t="s">
        <v>92</v>
      </c>
      <c r="D20" s="101" t="s">
        <v>86</v>
      </c>
      <c r="E20" s="101" t="s">
        <v>104</v>
      </c>
      <c r="F20" s="119">
        <f t="shared" si="0"/>
        <v>15562059.48</v>
      </c>
      <c r="G20" s="120">
        <v>5562059.48</v>
      </c>
      <c r="H20" s="120">
        <v>10000000</v>
      </c>
      <c r="I20" s="120">
        <v>0</v>
      </c>
      <c r="J20" s="121">
        <v>0</v>
      </c>
      <c r="K20" s="103">
        <v>0</v>
      </c>
      <c r="L20" s="120">
        <v>0</v>
      </c>
      <c r="M20" s="121">
        <v>0</v>
      </c>
      <c r="N20" s="103">
        <f t="shared" si="1"/>
        <v>0</v>
      </c>
      <c r="O20" s="120">
        <v>0</v>
      </c>
      <c r="P20" s="120">
        <v>0</v>
      </c>
      <c r="Q20" s="120">
        <v>0</v>
      </c>
      <c r="R20" s="121">
        <v>0</v>
      </c>
      <c r="S20" s="103">
        <v>0</v>
      </c>
      <c r="T20" s="104">
        <v>0</v>
      </c>
    </row>
    <row r="21" ht="20.1" customHeight="1" spans="1:20">
      <c r="A21" s="101" t="s">
        <v>89</v>
      </c>
      <c r="B21" s="101" t="s">
        <v>105</v>
      </c>
      <c r="C21" s="101" t="s">
        <v>90</v>
      </c>
      <c r="D21" s="101" t="s">
        <v>86</v>
      </c>
      <c r="E21" s="101" t="s">
        <v>106</v>
      </c>
      <c r="F21" s="119">
        <f t="shared" si="0"/>
        <v>3140088.73</v>
      </c>
      <c r="G21" s="120">
        <v>200088.73</v>
      </c>
      <c r="H21" s="120">
        <v>0</v>
      </c>
      <c r="I21" s="120">
        <v>0</v>
      </c>
      <c r="J21" s="121">
        <v>0</v>
      </c>
      <c r="K21" s="103">
        <v>0</v>
      </c>
      <c r="L21" s="120">
        <v>0</v>
      </c>
      <c r="M21" s="121">
        <v>0</v>
      </c>
      <c r="N21" s="103">
        <f t="shared" si="1"/>
        <v>2940000</v>
      </c>
      <c r="O21" s="120">
        <v>2940000</v>
      </c>
      <c r="P21" s="120">
        <v>0</v>
      </c>
      <c r="Q21" s="120">
        <v>0</v>
      </c>
      <c r="R21" s="121">
        <v>0</v>
      </c>
      <c r="S21" s="103">
        <v>0</v>
      </c>
      <c r="T21" s="104">
        <v>0</v>
      </c>
    </row>
    <row r="22" ht="20.1" customHeight="1" spans="1:20">
      <c r="A22" s="101" t="s">
        <v>89</v>
      </c>
      <c r="B22" s="101" t="s">
        <v>105</v>
      </c>
      <c r="C22" s="101" t="s">
        <v>85</v>
      </c>
      <c r="D22" s="101" t="s">
        <v>86</v>
      </c>
      <c r="E22" s="101" t="s">
        <v>107</v>
      </c>
      <c r="F22" s="119">
        <f t="shared" si="0"/>
        <v>960848.3</v>
      </c>
      <c r="G22" s="120">
        <v>360848.3</v>
      </c>
      <c r="H22" s="120">
        <v>0</v>
      </c>
      <c r="I22" s="120">
        <v>0</v>
      </c>
      <c r="J22" s="121">
        <v>0</v>
      </c>
      <c r="K22" s="103">
        <v>0</v>
      </c>
      <c r="L22" s="120">
        <v>0</v>
      </c>
      <c r="M22" s="121">
        <v>0</v>
      </c>
      <c r="N22" s="103">
        <f t="shared" si="1"/>
        <v>600000</v>
      </c>
      <c r="O22" s="120">
        <v>600000</v>
      </c>
      <c r="P22" s="120">
        <v>0</v>
      </c>
      <c r="Q22" s="120">
        <v>0</v>
      </c>
      <c r="R22" s="121">
        <v>0</v>
      </c>
      <c r="S22" s="103">
        <v>0</v>
      </c>
      <c r="T22" s="104">
        <v>0</v>
      </c>
    </row>
    <row r="23" ht="20.1" customHeight="1" spans="1:20">
      <c r="A23" s="101" t="s">
        <v>89</v>
      </c>
      <c r="B23" s="101" t="s">
        <v>105</v>
      </c>
      <c r="C23" s="101" t="s">
        <v>108</v>
      </c>
      <c r="D23" s="101" t="s">
        <v>86</v>
      </c>
      <c r="E23" s="101" t="s">
        <v>109</v>
      </c>
      <c r="F23" s="119">
        <f t="shared" si="0"/>
        <v>1300000</v>
      </c>
      <c r="G23" s="120">
        <v>0</v>
      </c>
      <c r="H23" s="120">
        <v>0</v>
      </c>
      <c r="I23" s="120">
        <v>0</v>
      </c>
      <c r="J23" s="121">
        <v>0</v>
      </c>
      <c r="K23" s="103">
        <v>0</v>
      </c>
      <c r="L23" s="120">
        <v>0</v>
      </c>
      <c r="M23" s="121">
        <v>0</v>
      </c>
      <c r="N23" s="103">
        <f t="shared" si="1"/>
        <v>1300000</v>
      </c>
      <c r="O23" s="120">
        <v>1300000</v>
      </c>
      <c r="P23" s="120">
        <v>0</v>
      </c>
      <c r="Q23" s="120">
        <v>0</v>
      </c>
      <c r="R23" s="121">
        <v>0</v>
      </c>
      <c r="S23" s="103">
        <v>0</v>
      </c>
      <c r="T23" s="104">
        <v>0</v>
      </c>
    </row>
    <row r="24" ht="20.1" customHeight="1" spans="1:20">
      <c r="A24" s="101" t="s">
        <v>89</v>
      </c>
      <c r="B24" s="101" t="s">
        <v>105</v>
      </c>
      <c r="C24" s="101" t="s">
        <v>100</v>
      </c>
      <c r="D24" s="101" t="s">
        <v>86</v>
      </c>
      <c r="E24" s="101" t="s">
        <v>110</v>
      </c>
      <c r="F24" s="119">
        <f t="shared" si="0"/>
        <v>18570654.58</v>
      </c>
      <c r="G24" s="120">
        <v>10654.58</v>
      </c>
      <c r="H24" s="120">
        <v>0</v>
      </c>
      <c r="I24" s="120">
        <v>0</v>
      </c>
      <c r="J24" s="121">
        <v>0</v>
      </c>
      <c r="K24" s="103">
        <v>0</v>
      </c>
      <c r="L24" s="120">
        <v>0</v>
      </c>
      <c r="M24" s="121">
        <v>0</v>
      </c>
      <c r="N24" s="103">
        <f t="shared" si="1"/>
        <v>18560000</v>
      </c>
      <c r="O24" s="120">
        <v>18560000</v>
      </c>
      <c r="P24" s="120">
        <v>0</v>
      </c>
      <c r="Q24" s="120">
        <v>0</v>
      </c>
      <c r="R24" s="121">
        <v>0</v>
      </c>
      <c r="S24" s="103">
        <v>0</v>
      </c>
      <c r="T24" s="104">
        <v>0</v>
      </c>
    </row>
    <row r="25" ht="20.1" customHeight="1" spans="1:20">
      <c r="A25" s="101" t="s">
        <v>89</v>
      </c>
      <c r="B25" s="101" t="s">
        <v>105</v>
      </c>
      <c r="C25" s="101" t="s">
        <v>94</v>
      </c>
      <c r="D25" s="101" t="s">
        <v>86</v>
      </c>
      <c r="E25" s="101" t="s">
        <v>111</v>
      </c>
      <c r="F25" s="119">
        <f t="shared" si="0"/>
        <v>400000</v>
      </c>
      <c r="G25" s="120">
        <v>0</v>
      </c>
      <c r="H25" s="120">
        <v>0</v>
      </c>
      <c r="I25" s="120">
        <v>0</v>
      </c>
      <c r="J25" s="121">
        <v>0</v>
      </c>
      <c r="K25" s="103">
        <v>0</v>
      </c>
      <c r="L25" s="120">
        <v>0</v>
      </c>
      <c r="M25" s="121">
        <v>0</v>
      </c>
      <c r="N25" s="103">
        <f t="shared" si="1"/>
        <v>400000</v>
      </c>
      <c r="O25" s="120">
        <v>400000</v>
      </c>
      <c r="P25" s="120">
        <v>0</v>
      </c>
      <c r="Q25" s="120">
        <v>0</v>
      </c>
      <c r="R25" s="121">
        <v>0</v>
      </c>
      <c r="S25" s="103">
        <v>0</v>
      </c>
      <c r="T25" s="104">
        <v>0</v>
      </c>
    </row>
    <row r="26" ht="20.1" customHeight="1" spans="1:20">
      <c r="A26" s="101" t="s">
        <v>89</v>
      </c>
      <c r="B26" s="101" t="s">
        <v>105</v>
      </c>
      <c r="C26" s="101" t="s">
        <v>112</v>
      </c>
      <c r="D26" s="101" t="s">
        <v>86</v>
      </c>
      <c r="E26" s="101" t="s">
        <v>113</v>
      </c>
      <c r="F26" s="119">
        <f t="shared" si="0"/>
        <v>2113630</v>
      </c>
      <c r="G26" s="120">
        <v>13630</v>
      </c>
      <c r="H26" s="120">
        <v>0</v>
      </c>
      <c r="I26" s="120">
        <v>0</v>
      </c>
      <c r="J26" s="121">
        <v>0</v>
      </c>
      <c r="K26" s="103">
        <v>0</v>
      </c>
      <c r="L26" s="120">
        <v>0</v>
      </c>
      <c r="M26" s="121">
        <v>0</v>
      </c>
      <c r="N26" s="103">
        <f t="shared" si="1"/>
        <v>2100000</v>
      </c>
      <c r="O26" s="120">
        <v>2100000</v>
      </c>
      <c r="P26" s="120">
        <v>0</v>
      </c>
      <c r="Q26" s="120">
        <v>0</v>
      </c>
      <c r="R26" s="121">
        <v>0</v>
      </c>
      <c r="S26" s="103">
        <v>0</v>
      </c>
      <c r="T26" s="104">
        <v>0</v>
      </c>
    </row>
    <row r="27" ht="20.1" customHeight="1" spans="1:20">
      <c r="A27" s="101" t="s">
        <v>89</v>
      </c>
      <c r="B27" s="101" t="s">
        <v>105</v>
      </c>
      <c r="C27" s="101" t="s">
        <v>114</v>
      </c>
      <c r="D27" s="101" t="s">
        <v>86</v>
      </c>
      <c r="E27" s="101" t="s">
        <v>115</v>
      </c>
      <c r="F27" s="119">
        <f t="shared" si="0"/>
        <v>3149500</v>
      </c>
      <c r="G27" s="120">
        <v>149500</v>
      </c>
      <c r="H27" s="120">
        <v>0</v>
      </c>
      <c r="I27" s="120">
        <v>0</v>
      </c>
      <c r="J27" s="121">
        <v>0</v>
      </c>
      <c r="K27" s="103">
        <v>0</v>
      </c>
      <c r="L27" s="120">
        <v>0</v>
      </c>
      <c r="M27" s="121">
        <v>0</v>
      </c>
      <c r="N27" s="103">
        <f t="shared" si="1"/>
        <v>3000000</v>
      </c>
      <c r="O27" s="120">
        <v>3000000</v>
      </c>
      <c r="P27" s="120">
        <v>0</v>
      </c>
      <c r="Q27" s="120">
        <v>0</v>
      </c>
      <c r="R27" s="121">
        <v>0</v>
      </c>
      <c r="S27" s="103">
        <v>0</v>
      </c>
      <c r="T27" s="104">
        <v>0</v>
      </c>
    </row>
    <row r="28" ht="20.1" customHeight="1" spans="1:20">
      <c r="A28" s="101" t="s">
        <v>89</v>
      </c>
      <c r="B28" s="101" t="s">
        <v>105</v>
      </c>
      <c r="C28" s="101" t="s">
        <v>98</v>
      </c>
      <c r="D28" s="101" t="s">
        <v>86</v>
      </c>
      <c r="E28" s="101" t="s">
        <v>116</v>
      </c>
      <c r="F28" s="119">
        <f t="shared" si="0"/>
        <v>550000</v>
      </c>
      <c r="G28" s="120">
        <v>0</v>
      </c>
      <c r="H28" s="120">
        <v>50000</v>
      </c>
      <c r="I28" s="120">
        <v>0</v>
      </c>
      <c r="J28" s="121">
        <v>0</v>
      </c>
      <c r="K28" s="103">
        <v>0</v>
      </c>
      <c r="L28" s="120">
        <v>0</v>
      </c>
      <c r="M28" s="121">
        <v>0</v>
      </c>
      <c r="N28" s="103">
        <f t="shared" si="1"/>
        <v>500000</v>
      </c>
      <c r="O28" s="120">
        <v>500000</v>
      </c>
      <c r="P28" s="120">
        <v>0</v>
      </c>
      <c r="Q28" s="120">
        <v>0</v>
      </c>
      <c r="R28" s="121">
        <v>0</v>
      </c>
      <c r="S28" s="103">
        <v>0</v>
      </c>
      <c r="T28" s="104">
        <v>0</v>
      </c>
    </row>
    <row r="29" ht="20.1" customHeight="1" spans="1:20">
      <c r="A29" s="101" t="s">
        <v>89</v>
      </c>
      <c r="B29" s="101" t="s">
        <v>92</v>
      </c>
      <c r="C29" s="101" t="s">
        <v>90</v>
      </c>
      <c r="D29" s="101" t="s">
        <v>86</v>
      </c>
      <c r="E29" s="101" t="s">
        <v>117</v>
      </c>
      <c r="F29" s="119">
        <f t="shared" si="0"/>
        <v>11027406.7</v>
      </c>
      <c r="G29" s="120">
        <v>27406.7</v>
      </c>
      <c r="H29" s="120">
        <v>11000000</v>
      </c>
      <c r="I29" s="120">
        <v>0</v>
      </c>
      <c r="J29" s="121">
        <v>0</v>
      </c>
      <c r="K29" s="103">
        <v>0</v>
      </c>
      <c r="L29" s="120">
        <v>0</v>
      </c>
      <c r="M29" s="121">
        <v>0</v>
      </c>
      <c r="N29" s="103">
        <f t="shared" si="1"/>
        <v>0</v>
      </c>
      <c r="O29" s="120">
        <v>0</v>
      </c>
      <c r="P29" s="120">
        <v>0</v>
      </c>
      <c r="Q29" s="120">
        <v>0</v>
      </c>
      <c r="R29" s="121">
        <v>0</v>
      </c>
      <c r="S29" s="103">
        <v>0</v>
      </c>
      <c r="T29" s="104">
        <v>0</v>
      </c>
    </row>
    <row r="30" ht="20.1" customHeight="1" spans="1:20">
      <c r="A30" s="101" t="s">
        <v>118</v>
      </c>
      <c r="B30" s="101" t="s">
        <v>112</v>
      </c>
      <c r="C30" s="101" t="s">
        <v>90</v>
      </c>
      <c r="D30" s="101" t="s">
        <v>86</v>
      </c>
      <c r="E30" s="101" t="s">
        <v>119</v>
      </c>
      <c r="F30" s="119">
        <f t="shared" si="0"/>
        <v>497643.92</v>
      </c>
      <c r="G30" s="120">
        <v>0</v>
      </c>
      <c r="H30" s="120">
        <v>497643.92</v>
      </c>
      <c r="I30" s="120">
        <v>0</v>
      </c>
      <c r="J30" s="121">
        <v>0</v>
      </c>
      <c r="K30" s="103">
        <v>0</v>
      </c>
      <c r="L30" s="120">
        <v>0</v>
      </c>
      <c r="M30" s="121">
        <v>0</v>
      </c>
      <c r="N30" s="103">
        <f t="shared" si="1"/>
        <v>0</v>
      </c>
      <c r="O30" s="120">
        <v>0</v>
      </c>
      <c r="P30" s="120">
        <v>0</v>
      </c>
      <c r="Q30" s="120">
        <v>0</v>
      </c>
      <c r="R30" s="121">
        <v>0</v>
      </c>
      <c r="S30" s="103">
        <v>0</v>
      </c>
      <c r="T30" s="104">
        <v>0</v>
      </c>
    </row>
    <row r="31" ht="20.1" customHeight="1" spans="1:20">
      <c r="A31" s="101" t="s">
        <v>120</v>
      </c>
      <c r="B31" s="101" t="s">
        <v>100</v>
      </c>
      <c r="C31" s="101" t="s">
        <v>121</v>
      </c>
      <c r="D31" s="101" t="s">
        <v>86</v>
      </c>
      <c r="E31" s="101" t="s">
        <v>122</v>
      </c>
      <c r="F31" s="119">
        <f t="shared" si="0"/>
        <v>900000</v>
      </c>
      <c r="G31" s="120">
        <v>0</v>
      </c>
      <c r="H31" s="120">
        <v>900000</v>
      </c>
      <c r="I31" s="120">
        <v>0</v>
      </c>
      <c r="J31" s="121">
        <v>0</v>
      </c>
      <c r="K31" s="103">
        <v>0</v>
      </c>
      <c r="L31" s="120">
        <v>0</v>
      </c>
      <c r="M31" s="121">
        <v>0</v>
      </c>
      <c r="N31" s="103">
        <f t="shared" si="1"/>
        <v>0</v>
      </c>
      <c r="O31" s="120">
        <v>0</v>
      </c>
      <c r="P31" s="120">
        <v>0</v>
      </c>
      <c r="Q31" s="120">
        <v>0</v>
      </c>
      <c r="R31" s="121">
        <v>0</v>
      </c>
      <c r="S31" s="103">
        <v>0</v>
      </c>
      <c r="T31" s="104">
        <v>0</v>
      </c>
    </row>
    <row r="32" ht="20.1" customHeight="1" spans="1:20">
      <c r="A32" s="101" t="s">
        <v>120</v>
      </c>
      <c r="B32" s="101" t="s">
        <v>100</v>
      </c>
      <c r="C32" s="101" t="s">
        <v>98</v>
      </c>
      <c r="D32" s="101" t="s">
        <v>86</v>
      </c>
      <c r="E32" s="101" t="s">
        <v>123</v>
      </c>
      <c r="F32" s="119">
        <f t="shared" si="0"/>
        <v>182861.35</v>
      </c>
      <c r="G32" s="120">
        <v>182861.35</v>
      </c>
      <c r="H32" s="120">
        <v>0</v>
      </c>
      <c r="I32" s="120">
        <v>0</v>
      </c>
      <c r="J32" s="121">
        <v>0</v>
      </c>
      <c r="K32" s="103">
        <v>0</v>
      </c>
      <c r="L32" s="120">
        <v>0</v>
      </c>
      <c r="M32" s="121">
        <v>0</v>
      </c>
      <c r="N32" s="103">
        <f t="shared" si="1"/>
        <v>0</v>
      </c>
      <c r="O32" s="120">
        <v>0</v>
      </c>
      <c r="P32" s="120">
        <v>0</v>
      </c>
      <c r="Q32" s="120">
        <v>0</v>
      </c>
      <c r="R32" s="121">
        <v>0</v>
      </c>
      <c r="S32" s="103">
        <v>0</v>
      </c>
      <c r="T32" s="104">
        <v>0</v>
      </c>
    </row>
    <row r="33" ht="20.1" customHeight="1" spans="1:20">
      <c r="A33" s="101" t="s">
        <v>120</v>
      </c>
      <c r="B33" s="101" t="s">
        <v>92</v>
      </c>
      <c r="C33" s="101" t="s">
        <v>85</v>
      </c>
      <c r="D33" s="101" t="s">
        <v>86</v>
      </c>
      <c r="E33" s="101" t="s">
        <v>124</v>
      </c>
      <c r="F33" s="119">
        <f t="shared" si="0"/>
        <v>390000</v>
      </c>
      <c r="G33" s="120">
        <v>390000</v>
      </c>
      <c r="H33" s="120">
        <v>0</v>
      </c>
      <c r="I33" s="120">
        <v>0</v>
      </c>
      <c r="J33" s="121">
        <v>0</v>
      </c>
      <c r="K33" s="103">
        <v>0</v>
      </c>
      <c r="L33" s="120">
        <v>0</v>
      </c>
      <c r="M33" s="121">
        <v>0</v>
      </c>
      <c r="N33" s="103">
        <f t="shared" si="1"/>
        <v>0</v>
      </c>
      <c r="O33" s="120">
        <v>0</v>
      </c>
      <c r="P33" s="120">
        <v>0</v>
      </c>
      <c r="Q33" s="120">
        <v>0</v>
      </c>
      <c r="R33" s="121">
        <v>0</v>
      </c>
      <c r="S33" s="103">
        <v>0</v>
      </c>
      <c r="T33" s="104">
        <v>0</v>
      </c>
    </row>
    <row r="34" ht="20.1" customHeight="1" spans="1:20">
      <c r="A34" s="101" t="s">
        <v>125</v>
      </c>
      <c r="B34" s="101" t="s">
        <v>85</v>
      </c>
      <c r="C34" s="101" t="s">
        <v>90</v>
      </c>
      <c r="D34" s="101" t="s">
        <v>86</v>
      </c>
      <c r="E34" s="101" t="s">
        <v>126</v>
      </c>
      <c r="F34" s="119">
        <f t="shared" si="0"/>
        <v>599728</v>
      </c>
      <c r="G34" s="120">
        <v>0</v>
      </c>
      <c r="H34" s="120">
        <v>599728</v>
      </c>
      <c r="I34" s="120">
        <v>0</v>
      </c>
      <c r="J34" s="121">
        <v>0</v>
      </c>
      <c r="K34" s="103">
        <v>0</v>
      </c>
      <c r="L34" s="120">
        <v>0</v>
      </c>
      <c r="M34" s="121">
        <v>0</v>
      </c>
      <c r="N34" s="103">
        <f t="shared" si="1"/>
        <v>0</v>
      </c>
      <c r="O34" s="120">
        <v>0</v>
      </c>
      <c r="P34" s="120">
        <v>0</v>
      </c>
      <c r="Q34" s="120">
        <v>0</v>
      </c>
      <c r="R34" s="121">
        <v>0</v>
      </c>
      <c r="S34" s="103">
        <v>0</v>
      </c>
      <c r="T34" s="104">
        <v>0</v>
      </c>
    </row>
  </sheetData>
  <mergeCells count="23">
    <mergeCell ref="A2:T2"/>
    <mergeCell ref="A3:E3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50011920929" right="0.393750011920929" top="0.393750011920929" bottom="0.393750011920929" header="0" footer="0"/>
  <pageSetup paperSize="9" scale="68" fitToHeight="1000" orientation="landscape" errors="blank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showGridLines="0" showZeros="0" workbookViewId="0">
      <selection activeCell="G12" sqref="G12"/>
    </sheetView>
  </sheetViews>
  <sheetFormatPr defaultColWidth="9" defaultRowHeight="10.8"/>
  <cols>
    <col min="1" max="1" width="5" customWidth="1"/>
    <col min="2" max="3" width="3.66666666666667" customWidth="1"/>
    <col min="4" max="4" width="10.1666666666667" customWidth="1"/>
    <col min="5" max="5" width="45.6666666666667" customWidth="1"/>
    <col min="6" max="6" width="23.6666666666667" customWidth="1"/>
    <col min="7" max="7" width="28.3333333333333" customWidth="1"/>
    <col min="8" max="8" width="26.1666666666667" customWidth="1"/>
    <col min="9" max="9" width="23.8333333333333" customWidth="1"/>
    <col min="10" max="10" width="22" customWidth="1"/>
  </cols>
  <sheetData>
    <row r="1" ht="20.1" customHeight="1" spans="1:10">
      <c r="A1" s="105"/>
      <c r="B1" s="210"/>
      <c r="C1" s="210"/>
      <c r="D1" s="210"/>
      <c r="E1" s="210"/>
      <c r="F1" s="210"/>
      <c r="G1" s="210"/>
      <c r="H1" s="210"/>
      <c r="I1" s="210"/>
      <c r="J1" s="231" t="s">
        <v>127</v>
      </c>
    </row>
    <row r="2" ht="20.1" customHeight="1" spans="1:10">
      <c r="A2" s="79" t="s">
        <v>128</v>
      </c>
      <c r="B2" s="79"/>
      <c r="C2" s="79"/>
      <c r="D2" s="79"/>
      <c r="E2" s="79"/>
      <c r="F2" s="79"/>
      <c r="G2" s="79"/>
      <c r="H2" s="79"/>
      <c r="I2" s="79"/>
      <c r="J2" s="79"/>
    </row>
    <row r="3" ht="20.1" customHeight="1" spans="1:10">
      <c r="A3" s="211" t="s">
        <v>3</v>
      </c>
      <c r="B3" s="211"/>
      <c r="C3" s="211"/>
      <c r="D3" s="211"/>
      <c r="E3" s="211"/>
      <c r="F3" s="212"/>
      <c r="G3" s="212"/>
      <c r="H3" s="212"/>
      <c r="I3" s="212"/>
      <c r="J3" s="82" t="s">
        <v>5</v>
      </c>
    </row>
    <row r="4" ht="20.1" customHeight="1" spans="1:10">
      <c r="A4" s="213" t="s">
        <v>57</v>
      </c>
      <c r="B4" s="214"/>
      <c r="C4" s="214"/>
      <c r="D4" s="214"/>
      <c r="E4" s="215"/>
      <c r="F4" s="216" t="s">
        <v>58</v>
      </c>
      <c r="G4" s="217" t="s">
        <v>129</v>
      </c>
      <c r="H4" s="218" t="s">
        <v>130</v>
      </c>
      <c r="I4" s="218" t="s">
        <v>131</v>
      </c>
      <c r="J4" s="223" t="s">
        <v>132</v>
      </c>
    </row>
    <row r="5" ht="20.1" customHeight="1" spans="1:10">
      <c r="A5" s="178" t="s">
        <v>68</v>
      </c>
      <c r="B5" s="180"/>
      <c r="C5" s="179"/>
      <c r="D5" s="219" t="s">
        <v>69</v>
      </c>
      <c r="E5" s="220" t="s">
        <v>133</v>
      </c>
      <c r="F5" s="217"/>
      <c r="G5" s="217"/>
      <c r="H5" s="218"/>
      <c r="I5" s="218"/>
      <c r="J5" s="223"/>
    </row>
    <row r="6" ht="15" customHeight="1" spans="1:10">
      <c r="A6" s="221" t="s">
        <v>78</v>
      </c>
      <c r="B6" s="221" t="s">
        <v>79</v>
      </c>
      <c r="C6" s="222" t="s">
        <v>80</v>
      </c>
      <c r="D6" s="223"/>
      <c r="E6" s="224"/>
      <c r="F6" s="225"/>
      <c r="G6" s="225"/>
      <c r="H6" s="226"/>
      <c r="I6" s="226"/>
      <c r="J6" s="232"/>
    </row>
    <row r="7" ht="20.1" customHeight="1" spans="1:10">
      <c r="A7" s="227" t="s">
        <v>4</v>
      </c>
      <c r="B7" s="227" t="s">
        <v>4</v>
      </c>
      <c r="C7" s="227" t="s">
        <v>4</v>
      </c>
      <c r="D7" s="228" t="s">
        <v>4</v>
      </c>
      <c r="E7" s="228" t="s">
        <v>58</v>
      </c>
      <c r="F7" s="229">
        <f t="shared" ref="F7:F34" si="0">SUM(G7:J7)</f>
        <v>104631937.38</v>
      </c>
      <c r="G7" s="230">
        <v>69947421.51</v>
      </c>
      <c r="H7" s="230">
        <v>34684515.87</v>
      </c>
      <c r="I7" s="230">
        <v>0</v>
      </c>
      <c r="J7" s="233">
        <v>0</v>
      </c>
    </row>
    <row r="8" ht="20.1" customHeight="1" spans="1:10">
      <c r="A8" s="227" t="s">
        <v>4</v>
      </c>
      <c r="B8" s="227" t="s">
        <v>4</v>
      </c>
      <c r="C8" s="227" t="s">
        <v>4</v>
      </c>
      <c r="D8" s="228" t="s">
        <v>4</v>
      </c>
      <c r="E8" s="228" t="s">
        <v>0</v>
      </c>
      <c r="F8" s="229">
        <f t="shared" si="0"/>
        <v>104631937.38</v>
      </c>
      <c r="G8" s="230">
        <v>69947421.51</v>
      </c>
      <c r="H8" s="230">
        <v>34684515.87</v>
      </c>
      <c r="I8" s="230">
        <v>0</v>
      </c>
      <c r="J8" s="233">
        <v>0</v>
      </c>
    </row>
    <row r="9" ht="20.1" customHeight="1" spans="1:10">
      <c r="A9" s="227" t="s">
        <v>4</v>
      </c>
      <c r="B9" s="227" t="s">
        <v>4</v>
      </c>
      <c r="C9" s="227" t="s">
        <v>4</v>
      </c>
      <c r="D9" s="228" t="s">
        <v>81</v>
      </c>
      <c r="E9" s="228" t="s">
        <v>82</v>
      </c>
      <c r="F9" s="229">
        <f t="shared" si="0"/>
        <v>104631937.38</v>
      </c>
      <c r="G9" s="230">
        <v>69947421.51</v>
      </c>
      <c r="H9" s="230">
        <v>34684515.87</v>
      </c>
      <c r="I9" s="230">
        <v>0</v>
      </c>
      <c r="J9" s="233">
        <v>0</v>
      </c>
    </row>
    <row r="10" ht="20.1" customHeight="1" spans="1:10">
      <c r="A10" s="227" t="s">
        <v>83</v>
      </c>
      <c r="B10" s="227" t="s">
        <v>84</v>
      </c>
      <c r="C10" s="227" t="s">
        <v>85</v>
      </c>
      <c r="D10" s="228" t="s">
        <v>86</v>
      </c>
      <c r="E10" s="228" t="s">
        <v>87</v>
      </c>
      <c r="F10" s="229">
        <f t="shared" si="0"/>
        <v>25200</v>
      </c>
      <c r="G10" s="230">
        <v>0</v>
      </c>
      <c r="H10" s="230">
        <v>25200</v>
      </c>
      <c r="I10" s="230">
        <v>0</v>
      </c>
      <c r="J10" s="233">
        <v>0</v>
      </c>
    </row>
    <row r="11" ht="20.1" customHeight="1" spans="1:10">
      <c r="A11" s="227" t="s">
        <v>83</v>
      </c>
      <c r="B11" s="227" t="s">
        <v>84</v>
      </c>
      <c r="C11" s="227" t="s">
        <v>84</v>
      </c>
      <c r="D11" s="228" t="s">
        <v>86</v>
      </c>
      <c r="E11" s="228" t="s">
        <v>88</v>
      </c>
      <c r="F11" s="229">
        <f t="shared" si="0"/>
        <v>16800</v>
      </c>
      <c r="G11" s="230">
        <v>0</v>
      </c>
      <c r="H11" s="230">
        <v>16800</v>
      </c>
      <c r="I11" s="230">
        <v>0</v>
      </c>
      <c r="J11" s="233">
        <v>0</v>
      </c>
    </row>
    <row r="12" ht="20.1" customHeight="1" spans="1:10">
      <c r="A12" s="227" t="s">
        <v>89</v>
      </c>
      <c r="B12" s="227" t="s">
        <v>90</v>
      </c>
      <c r="C12" s="227" t="s">
        <v>90</v>
      </c>
      <c r="D12" s="228" t="s">
        <v>86</v>
      </c>
      <c r="E12" s="228" t="s">
        <v>91</v>
      </c>
      <c r="F12" s="229">
        <f t="shared" si="0"/>
        <v>41177580.77</v>
      </c>
      <c r="G12" s="230">
        <v>40357580.77</v>
      </c>
      <c r="H12" s="230">
        <v>820000</v>
      </c>
      <c r="I12" s="230">
        <v>0</v>
      </c>
      <c r="J12" s="233">
        <v>0</v>
      </c>
    </row>
    <row r="13" ht="20.1" customHeight="1" spans="1:10">
      <c r="A13" s="227" t="s">
        <v>89</v>
      </c>
      <c r="B13" s="227" t="s">
        <v>90</v>
      </c>
      <c r="C13" s="227" t="s">
        <v>92</v>
      </c>
      <c r="D13" s="228" t="s">
        <v>86</v>
      </c>
      <c r="E13" s="228" t="s">
        <v>93</v>
      </c>
      <c r="F13" s="229">
        <f t="shared" si="0"/>
        <v>1604390</v>
      </c>
      <c r="G13" s="230">
        <v>0</v>
      </c>
      <c r="H13" s="230">
        <v>1604390</v>
      </c>
      <c r="I13" s="230">
        <v>0</v>
      </c>
      <c r="J13" s="233">
        <v>0</v>
      </c>
    </row>
    <row r="14" ht="20.1" customHeight="1" spans="1:10">
      <c r="A14" s="227" t="s">
        <v>89</v>
      </c>
      <c r="B14" s="227" t="s">
        <v>90</v>
      </c>
      <c r="C14" s="227" t="s">
        <v>94</v>
      </c>
      <c r="D14" s="228" t="s">
        <v>86</v>
      </c>
      <c r="E14" s="228" t="s">
        <v>95</v>
      </c>
      <c r="F14" s="229">
        <f t="shared" si="0"/>
        <v>136517</v>
      </c>
      <c r="G14" s="230">
        <v>0</v>
      </c>
      <c r="H14" s="230">
        <v>136517</v>
      </c>
      <c r="I14" s="230">
        <v>0</v>
      </c>
      <c r="J14" s="233">
        <v>0</v>
      </c>
    </row>
    <row r="15" ht="20.1" customHeight="1" spans="1:10">
      <c r="A15" s="227" t="s">
        <v>89</v>
      </c>
      <c r="B15" s="227" t="s">
        <v>90</v>
      </c>
      <c r="C15" s="227" t="s">
        <v>96</v>
      </c>
      <c r="D15" s="228" t="s">
        <v>86</v>
      </c>
      <c r="E15" s="228" t="s">
        <v>97</v>
      </c>
      <c r="F15" s="229">
        <f t="shared" si="0"/>
        <v>60000</v>
      </c>
      <c r="G15" s="230">
        <v>0</v>
      </c>
      <c r="H15" s="230">
        <v>60000</v>
      </c>
      <c r="I15" s="230">
        <v>0</v>
      </c>
      <c r="J15" s="233">
        <v>0</v>
      </c>
    </row>
    <row r="16" ht="20.1" customHeight="1" spans="1:10">
      <c r="A16" s="227" t="s">
        <v>89</v>
      </c>
      <c r="B16" s="227" t="s">
        <v>90</v>
      </c>
      <c r="C16" s="227" t="s">
        <v>98</v>
      </c>
      <c r="D16" s="228" t="s">
        <v>86</v>
      </c>
      <c r="E16" s="228" t="s">
        <v>99</v>
      </c>
      <c r="F16" s="229">
        <f t="shared" si="0"/>
        <v>166901.27</v>
      </c>
      <c r="G16" s="230">
        <v>0</v>
      </c>
      <c r="H16" s="230">
        <v>166901.27</v>
      </c>
      <c r="I16" s="230">
        <v>0</v>
      </c>
      <c r="J16" s="233">
        <v>0</v>
      </c>
    </row>
    <row r="17" ht="20.1" customHeight="1" spans="1:10">
      <c r="A17" s="227" t="s">
        <v>89</v>
      </c>
      <c r="B17" s="227" t="s">
        <v>100</v>
      </c>
      <c r="C17" s="227" t="s">
        <v>90</v>
      </c>
      <c r="D17" s="228" t="s">
        <v>86</v>
      </c>
      <c r="E17" s="228" t="s">
        <v>101</v>
      </c>
      <c r="F17" s="229">
        <f t="shared" si="0"/>
        <v>873946.8</v>
      </c>
      <c r="G17" s="230">
        <v>873946.8</v>
      </c>
      <c r="H17" s="230">
        <v>0</v>
      </c>
      <c r="I17" s="230">
        <v>0</v>
      </c>
      <c r="J17" s="233">
        <v>0</v>
      </c>
    </row>
    <row r="18" ht="20.1" customHeight="1" spans="1:10">
      <c r="A18" s="227" t="s">
        <v>89</v>
      </c>
      <c r="B18" s="227" t="s">
        <v>100</v>
      </c>
      <c r="C18" s="227" t="s">
        <v>85</v>
      </c>
      <c r="D18" s="228" t="s">
        <v>86</v>
      </c>
      <c r="E18" s="228" t="s">
        <v>102</v>
      </c>
      <c r="F18" s="229">
        <f t="shared" si="0"/>
        <v>230892.64</v>
      </c>
      <c r="G18" s="230">
        <v>33768</v>
      </c>
      <c r="H18" s="230">
        <v>197124.64</v>
      </c>
      <c r="I18" s="230">
        <v>0</v>
      </c>
      <c r="J18" s="233">
        <v>0</v>
      </c>
    </row>
    <row r="19" ht="20.1" customHeight="1" spans="1:10">
      <c r="A19" s="227" t="s">
        <v>89</v>
      </c>
      <c r="B19" s="227" t="s">
        <v>100</v>
      </c>
      <c r="C19" s="227" t="s">
        <v>100</v>
      </c>
      <c r="D19" s="228" t="s">
        <v>86</v>
      </c>
      <c r="E19" s="228" t="s">
        <v>103</v>
      </c>
      <c r="F19" s="229">
        <f t="shared" si="0"/>
        <v>995287.84</v>
      </c>
      <c r="G19" s="230">
        <v>995287.84</v>
      </c>
      <c r="H19" s="230">
        <v>0</v>
      </c>
      <c r="I19" s="230">
        <v>0</v>
      </c>
      <c r="J19" s="233">
        <v>0</v>
      </c>
    </row>
    <row r="20" ht="20.1" customHeight="1" spans="1:10">
      <c r="A20" s="227" t="s">
        <v>89</v>
      </c>
      <c r="B20" s="227" t="s">
        <v>100</v>
      </c>
      <c r="C20" s="227" t="s">
        <v>92</v>
      </c>
      <c r="D20" s="228" t="s">
        <v>86</v>
      </c>
      <c r="E20" s="228" t="s">
        <v>104</v>
      </c>
      <c r="F20" s="229">
        <f t="shared" si="0"/>
        <v>15562059.48</v>
      </c>
      <c r="G20" s="230">
        <v>15562059.48</v>
      </c>
      <c r="H20" s="230">
        <v>0</v>
      </c>
      <c r="I20" s="230">
        <v>0</v>
      </c>
      <c r="J20" s="233">
        <v>0</v>
      </c>
    </row>
    <row r="21" ht="20.1" customHeight="1" spans="1:10">
      <c r="A21" s="227" t="s">
        <v>89</v>
      </c>
      <c r="B21" s="227" t="s">
        <v>105</v>
      </c>
      <c r="C21" s="227" t="s">
        <v>90</v>
      </c>
      <c r="D21" s="228" t="s">
        <v>86</v>
      </c>
      <c r="E21" s="228" t="s">
        <v>106</v>
      </c>
      <c r="F21" s="229">
        <f t="shared" si="0"/>
        <v>3140088.73</v>
      </c>
      <c r="G21" s="230">
        <v>0</v>
      </c>
      <c r="H21" s="230">
        <v>3140088.73</v>
      </c>
      <c r="I21" s="230">
        <v>0</v>
      </c>
      <c r="J21" s="233">
        <v>0</v>
      </c>
    </row>
    <row r="22" ht="20.1" customHeight="1" spans="1:10">
      <c r="A22" s="227" t="s">
        <v>89</v>
      </c>
      <c r="B22" s="227" t="s">
        <v>105</v>
      </c>
      <c r="C22" s="227" t="s">
        <v>85</v>
      </c>
      <c r="D22" s="228" t="s">
        <v>86</v>
      </c>
      <c r="E22" s="228" t="s">
        <v>107</v>
      </c>
      <c r="F22" s="229">
        <f t="shared" si="0"/>
        <v>960848.3</v>
      </c>
      <c r="G22" s="230">
        <v>0</v>
      </c>
      <c r="H22" s="230">
        <v>960848.3</v>
      </c>
      <c r="I22" s="230">
        <v>0</v>
      </c>
      <c r="J22" s="233">
        <v>0</v>
      </c>
    </row>
    <row r="23" ht="20.1" customHeight="1" spans="1:10">
      <c r="A23" s="227" t="s">
        <v>89</v>
      </c>
      <c r="B23" s="227" t="s">
        <v>105</v>
      </c>
      <c r="C23" s="227" t="s">
        <v>108</v>
      </c>
      <c r="D23" s="228" t="s">
        <v>86</v>
      </c>
      <c r="E23" s="228" t="s">
        <v>109</v>
      </c>
      <c r="F23" s="229">
        <f t="shared" si="0"/>
        <v>1300000</v>
      </c>
      <c r="G23" s="230">
        <v>0</v>
      </c>
      <c r="H23" s="230">
        <v>1300000</v>
      </c>
      <c r="I23" s="230">
        <v>0</v>
      </c>
      <c r="J23" s="233">
        <v>0</v>
      </c>
    </row>
    <row r="24" ht="20.1" customHeight="1" spans="1:10">
      <c r="A24" s="227" t="s">
        <v>89</v>
      </c>
      <c r="B24" s="227" t="s">
        <v>105</v>
      </c>
      <c r="C24" s="227" t="s">
        <v>100</v>
      </c>
      <c r="D24" s="228" t="s">
        <v>86</v>
      </c>
      <c r="E24" s="228" t="s">
        <v>110</v>
      </c>
      <c r="F24" s="229">
        <f t="shared" si="0"/>
        <v>18570654.58</v>
      </c>
      <c r="G24" s="230">
        <v>0</v>
      </c>
      <c r="H24" s="230">
        <v>18570654.58</v>
      </c>
      <c r="I24" s="230">
        <v>0</v>
      </c>
      <c r="J24" s="233">
        <v>0</v>
      </c>
    </row>
    <row r="25" ht="20.1" customHeight="1" spans="1:10">
      <c r="A25" s="227" t="s">
        <v>89</v>
      </c>
      <c r="B25" s="227" t="s">
        <v>105</v>
      </c>
      <c r="C25" s="227" t="s">
        <v>94</v>
      </c>
      <c r="D25" s="228" t="s">
        <v>86</v>
      </c>
      <c r="E25" s="228" t="s">
        <v>111</v>
      </c>
      <c r="F25" s="229">
        <f t="shared" si="0"/>
        <v>400000</v>
      </c>
      <c r="G25" s="230">
        <v>0</v>
      </c>
      <c r="H25" s="230">
        <v>400000</v>
      </c>
      <c r="I25" s="230">
        <v>0</v>
      </c>
      <c r="J25" s="233">
        <v>0</v>
      </c>
    </row>
    <row r="26" ht="20.1" customHeight="1" spans="1:10">
      <c r="A26" s="227" t="s">
        <v>89</v>
      </c>
      <c r="B26" s="227" t="s">
        <v>105</v>
      </c>
      <c r="C26" s="227" t="s">
        <v>112</v>
      </c>
      <c r="D26" s="228" t="s">
        <v>86</v>
      </c>
      <c r="E26" s="228" t="s">
        <v>113</v>
      </c>
      <c r="F26" s="229">
        <f t="shared" si="0"/>
        <v>2113630</v>
      </c>
      <c r="G26" s="230">
        <v>0</v>
      </c>
      <c r="H26" s="230">
        <v>2113630</v>
      </c>
      <c r="I26" s="230">
        <v>0</v>
      </c>
      <c r="J26" s="233">
        <v>0</v>
      </c>
    </row>
    <row r="27" ht="20.1" customHeight="1" spans="1:10">
      <c r="A27" s="227" t="s">
        <v>89</v>
      </c>
      <c r="B27" s="227" t="s">
        <v>105</v>
      </c>
      <c r="C27" s="227" t="s">
        <v>114</v>
      </c>
      <c r="D27" s="228" t="s">
        <v>86</v>
      </c>
      <c r="E27" s="228" t="s">
        <v>115</v>
      </c>
      <c r="F27" s="229">
        <f t="shared" si="0"/>
        <v>3149500</v>
      </c>
      <c r="G27" s="230">
        <v>0</v>
      </c>
      <c r="H27" s="230">
        <v>3149500</v>
      </c>
      <c r="I27" s="230">
        <v>0</v>
      </c>
      <c r="J27" s="233">
        <v>0</v>
      </c>
    </row>
    <row r="28" ht="20.1" customHeight="1" spans="1:10">
      <c r="A28" s="227" t="s">
        <v>89</v>
      </c>
      <c r="B28" s="227" t="s">
        <v>105</v>
      </c>
      <c r="C28" s="227" t="s">
        <v>98</v>
      </c>
      <c r="D28" s="228" t="s">
        <v>86</v>
      </c>
      <c r="E28" s="228" t="s">
        <v>116</v>
      </c>
      <c r="F28" s="229">
        <f t="shared" si="0"/>
        <v>550000</v>
      </c>
      <c r="G28" s="230">
        <v>0</v>
      </c>
      <c r="H28" s="230">
        <v>550000</v>
      </c>
      <c r="I28" s="230">
        <v>0</v>
      </c>
      <c r="J28" s="233">
        <v>0</v>
      </c>
    </row>
    <row r="29" ht="20.1" customHeight="1" spans="1:10">
      <c r="A29" s="227" t="s">
        <v>89</v>
      </c>
      <c r="B29" s="227" t="s">
        <v>92</v>
      </c>
      <c r="C29" s="227" t="s">
        <v>90</v>
      </c>
      <c r="D29" s="228" t="s">
        <v>86</v>
      </c>
      <c r="E29" s="228" t="s">
        <v>117</v>
      </c>
      <c r="F29" s="229">
        <f t="shared" si="0"/>
        <v>11027406.7</v>
      </c>
      <c r="G29" s="230">
        <v>11027406.7</v>
      </c>
      <c r="H29" s="230">
        <v>0</v>
      </c>
      <c r="I29" s="230">
        <v>0</v>
      </c>
      <c r="J29" s="233">
        <v>0</v>
      </c>
    </row>
    <row r="30" ht="20.1" customHeight="1" spans="1:10">
      <c r="A30" s="227" t="s">
        <v>118</v>
      </c>
      <c r="B30" s="227" t="s">
        <v>112</v>
      </c>
      <c r="C30" s="227" t="s">
        <v>90</v>
      </c>
      <c r="D30" s="228" t="s">
        <v>86</v>
      </c>
      <c r="E30" s="228" t="s">
        <v>119</v>
      </c>
      <c r="F30" s="229">
        <f t="shared" si="0"/>
        <v>497643.92</v>
      </c>
      <c r="G30" s="230">
        <v>497643.92</v>
      </c>
      <c r="H30" s="230">
        <v>0</v>
      </c>
      <c r="I30" s="230">
        <v>0</v>
      </c>
      <c r="J30" s="233">
        <v>0</v>
      </c>
    </row>
    <row r="31" ht="20.1" customHeight="1" spans="1:10">
      <c r="A31" s="227" t="s">
        <v>120</v>
      </c>
      <c r="B31" s="227" t="s">
        <v>100</v>
      </c>
      <c r="C31" s="227" t="s">
        <v>121</v>
      </c>
      <c r="D31" s="228" t="s">
        <v>86</v>
      </c>
      <c r="E31" s="228" t="s">
        <v>122</v>
      </c>
      <c r="F31" s="229">
        <f t="shared" si="0"/>
        <v>900000</v>
      </c>
      <c r="G31" s="230">
        <v>0</v>
      </c>
      <c r="H31" s="230">
        <v>900000</v>
      </c>
      <c r="I31" s="230">
        <v>0</v>
      </c>
      <c r="J31" s="233">
        <v>0</v>
      </c>
    </row>
    <row r="32" ht="20.1" customHeight="1" spans="1:10">
      <c r="A32" s="227" t="s">
        <v>120</v>
      </c>
      <c r="B32" s="227" t="s">
        <v>100</v>
      </c>
      <c r="C32" s="227" t="s">
        <v>98</v>
      </c>
      <c r="D32" s="228" t="s">
        <v>86</v>
      </c>
      <c r="E32" s="228" t="s">
        <v>123</v>
      </c>
      <c r="F32" s="229">
        <f t="shared" si="0"/>
        <v>182861.35</v>
      </c>
      <c r="G32" s="230">
        <v>0</v>
      </c>
      <c r="H32" s="230">
        <v>182861.35</v>
      </c>
      <c r="I32" s="230">
        <v>0</v>
      </c>
      <c r="J32" s="233">
        <v>0</v>
      </c>
    </row>
    <row r="33" ht="20.1" customHeight="1" spans="1:10">
      <c r="A33" s="227" t="s">
        <v>120</v>
      </c>
      <c r="B33" s="227" t="s">
        <v>92</v>
      </c>
      <c r="C33" s="227" t="s">
        <v>85</v>
      </c>
      <c r="D33" s="228" t="s">
        <v>86</v>
      </c>
      <c r="E33" s="228" t="s">
        <v>124</v>
      </c>
      <c r="F33" s="229">
        <f t="shared" si="0"/>
        <v>390000</v>
      </c>
      <c r="G33" s="230">
        <v>0</v>
      </c>
      <c r="H33" s="230">
        <v>390000</v>
      </c>
      <c r="I33" s="230">
        <v>0</v>
      </c>
      <c r="J33" s="233">
        <v>0</v>
      </c>
    </row>
    <row r="34" ht="20.1" customHeight="1" spans="1:10">
      <c r="A34" s="227" t="s">
        <v>125</v>
      </c>
      <c r="B34" s="227" t="s">
        <v>85</v>
      </c>
      <c r="C34" s="227" t="s">
        <v>90</v>
      </c>
      <c r="D34" s="228" t="s">
        <v>86</v>
      </c>
      <c r="E34" s="228" t="s">
        <v>126</v>
      </c>
      <c r="F34" s="229">
        <f t="shared" si="0"/>
        <v>599728</v>
      </c>
      <c r="G34" s="230">
        <v>599728</v>
      </c>
      <c r="H34" s="230">
        <v>0</v>
      </c>
      <c r="I34" s="230">
        <v>0</v>
      </c>
      <c r="J34" s="233">
        <v>0</v>
      </c>
    </row>
  </sheetData>
  <mergeCells count="11">
    <mergeCell ref="A2:J2"/>
    <mergeCell ref="A3:E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393750011920929" right="0.393750011920929" top="0.393750011920929" bottom="0.393750011920929" header="0" footer="0"/>
  <pageSetup paperSize="9" fitToHeight="1000" orientation="landscape" errors="blank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40"/>
  <sheetViews>
    <sheetView showGridLines="0" showZeros="0" topLeftCell="A3" workbookViewId="0">
      <selection activeCell="D14" sqref="D14"/>
    </sheetView>
  </sheetViews>
  <sheetFormatPr defaultColWidth="9" defaultRowHeight="10.8" outlineLevelCol="7"/>
  <cols>
    <col min="1" max="1" width="35.5" customWidth="1"/>
    <col min="2" max="2" width="31.1666666666667" customWidth="1"/>
    <col min="3" max="3" width="29.3333333333333" customWidth="1"/>
    <col min="4" max="8" width="24.8333333333333" customWidth="1"/>
  </cols>
  <sheetData>
    <row r="1" ht="20.25" customHeight="1" spans="1:8">
      <c r="A1" s="175"/>
      <c r="B1" s="175"/>
      <c r="C1" s="175"/>
      <c r="D1" s="175"/>
      <c r="E1" s="175"/>
      <c r="F1" s="175"/>
      <c r="G1" s="175"/>
      <c r="H1" s="82" t="s">
        <v>134</v>
      </c>
    </row>
    <row r="2" ht="20.25" customHeight="1" spans="1:8">
      <c r="A2" s="79" t="s">
        <v>135</v>
      </c>
      <c r="B2" s="79"/>
      <c r="C2" s="79"/>
      <c r="D2" s="79"/>
      <c r="E2" s="79"/>
      <c r="F2" s="79"/>
      <c r="G2" s="79"/>
      <c r="H2" s="79"/>
    </row>
    <row r="3" ht="20.25" customHeight="1" spans="1:8">
      <c r="A3" s="176" t="s">
        <v>3</v>
      </c>
      <c r="B3" s="177"/>
      <c r="C3" s="105"/>
      <c r="D3" s="105"/>
      <c r="E3" s="105"/>
      <c r="F3" s="105"/>
      <c r="G3" s="105"/>
      <c r="H3" s="82" t="s">
        <v>5</v>
      </c>
    </row>
    <row r="4" ht="24" customHeight="1" spans="1:8">
      <c r="A4" s="178" t="s">
        <v>6</v>
      </c>
      <c r="B4" s="179"/>
      <c r="C4" s="178" t="s">
        <v>7</v>
      </c>
      <c r="D4" s="180"/>
      <c r="E4" s="180"/>
      <c r="F4" s="180"/>
      <c r="G4" s="180"/>
      <c r="H4" s="179"/>
    </row>
    <row r="5" ht="24" customHeight="1" spans="1:8">
      <c r="A5" s="181" t="s">
        <v>8</v>
      </c>
      <c r="B5" s="182" t="s">
        <v>9</v>
      </c>
      <c r="C5" s="181" t="s">
        <v>8</v>
      </c>
      <c r="D5" s="182" t="s">
        <v>58</v>
      </c>
      <c r="E5" s="182" t="s">
        <v>136</v>
      </c>
      <c r="F5" s="183" t="s">
        <v>137</v>
      </c>
      <c r="G5" s="182" t="s">
        <v>138</v>
      </c>
      <c r="H5" s="183" t="s">
        <v>139</v>
      </c>
    </row>
    <row r="6" ht="24" customHeight="1" spans="1:8">
      <c r="A6" s="184" t="s">
        <v>140</v>
      </c>
      <c r="B6" s="185">
        <f>SUM(B7:B9)</f>
        <v>96600239.94</v>
      </c>
      <c r="C6" s="186" t="s">
        <v>141</v>
      </c>
      <c r="D6" s="185">
        <f t="shared" ref="D6:D35" si="0">SUM(E6:H6)</f>
        <v>104631937.38</v>
      </c>
      <c r="E6" s="185">
        <f>SUM(E7:E36)</f>
        <v>96600239.94</v>
      </c>
      <c r="F6" s="185">
        <f>SUM(F7:F36)</f>
        <v>0</v>
      </c>
      <c r="G6" s="185">
        <f>SUM(G7:G36)</f>
        <v>0</v>
      </c>
      <c r="H6" s="185">
        <f>SUM(H7:H36)</f>
        <v>8031697.44</v>
      </c>
    </row>
    <row r="7" ht="24" customHeight="1" spans="1:8">
      <c r="A7" s="184" t="s">
        <v>142</v>
      </c>
      <c r="B7" s="187">
        <v>96600239.94</v>
      </c>
      <c r="C7" s="186" t="s">
        <v>143</v>
      </c>
      <c r="D7" s="187">
        <f t="shared" si="0"/>
        <v>0</v>
      </c>
      <c r="E7" s="188">
        <v>0</v>
      </c>
      <c r="F7" s="188">
        <v>0</v>
      </c>
      <c r="G7" s="188">
        <v>0</v>
      </c>
      <c r="H7" s="187">
        <v>0</v>
      </c>
    </row>
    <row r="8" ht="24" customHeight="1" spans="1:8">
      <c r="A8" s="184" t="s">
        <v>144</v>
      </c>
      <c r="B8" s="187">
        <v>0</v>
      </c>
      <c r="C8" s="186" t="s">
        <v>145</v>
      </c>
      <c r="D8" s="187">
        <f t="shared" si="0"/>
        <v>0</v>
      </c>
      <c r="E8" s="188">
        <v>0</v>
      </c>
      <c r="F8" s="188">
        <v>0</v>
      </c>
      <c r="G8" s="188">
        <v>0</v>
      </c>
      <c r="H8" s="187">
        <v>0</v>
      </c>
    </row>
    <row r="9" ht="24" customHeight="1" spans="1:8">
      <c r="A9" s="184" t="s">
        <v>146</v>
      </c>
      <c r="B9" s="187">
        <v>0</v>
      </c>
      <c r="C9" s="186" t="s">
        <v>147</v>
      </c>
      <c r="D9" s="187">
        <f t="shared" si="0"/>
        <v>0</v>
      </c>
      <c r="E9" s="188">
        <v>0</v>
      </c>
      <c r="F9" s="188">
        <v>0</v>
      </c>
      <c r="G9" s="188">
        <v>0</v>
      </c>
      <c r="H9" s="187">
        <v>0</v>
      </c>
    </row>
    <row r="10" ht="24" customHeight="1" spans="1:8">
      <c r="A10" s="184" t="s">
        <v>148</v>
      </c>
      <c r="B10" s="187">
        <f>SUM(B11:B14)</f>
        <v>8031697.44</v>
      </c>
      <c r="C10" s="186" t="s">
        <v>149</v>
      </c>
      <c r="D10" s="187">
        <f t="shared" si="0"/>
        <v>0</v>
      </c>
      <c r="E10" s="188">
        <v>0</v>
      </c>
      <c r="F10" s="188">
        <v>0</v>
      </c>
      <c r="G10" s="188">
        <v>0</v>
      </c>
      <c r="H10" s="187">
        <v>0</v>
      </c>
    </row>
    <row r="11" ht="24" customHeight="1" spans="1:8">
      <c r="A11" s="184" t="s">
        <v>142</v>
      </c>
      <c r="B11" s="187">
        <v>8031697.44</v>
      </c>
      <c r="C11" s="186" t="s">
        <v>150</v>
      </c>
      <c r="D11" s="187">
        <f t="shared" si="0"/>
        <v>42000</v>
      </c>
      <c r="E11" s="188">
        <v>0</v>
      </c>
      <c r="F11" s="188">
        <v>0</v>
      </c>
      <c r="G11" s="188">
        <v>0</v>
      </c>
      <c r="H11" s="187">
        <v>42000</v>
      </c>
    </row>
    <row r="12" ht="24" customHeight="1" spans="1:8">
      <c r="A12" s="184" t="s">
        <v>144</v>
      </c>
      <c r="B12" s="187">
        <v>0</v>
      </c>
      <c r="C12" s="186" t="s">
        <v>151</v>
      </c>
      <c r="D12" s="187">
        <f t="shared" si="0"/>
        <v>0</v>
      </c>
      <c r="E12" s="188">
        <v>0</v>
      </c>
      <c r="F12" s="188">
        <v>0</v>
      </c>
      <c r="G12" s="188">
        <v>0</v>
      </c>
      <c r="H12" s="187">
        <v>0</v>
      </c>
    </row>
    <row r="13" ht="24" customHeight="1" spans="1:8">
      <c r="A13" s="184" t="s">
        <v>146</v>
      </c>
      <c r="B13" s="187">
        <v>0</v>
      </c>
      <c r="C13" s="186" t="s">
        <v>152</v>
      </c>
      <c r="D13" s="187">
        <f t="shared" si="0"/>
        <v>0</v>
      </c>
      <c r="E13" s="188">
        <v>0</v>
      </c>
      <c r="F13" s="188">
        <v>0</v>
      </c>
      <c r="G13" s="188">
        <v>0</v>
      </c>
      <c r="H13" s="187">
        <v>0</v>
      </c>
    </row>
    <row r="14" ht="24" customHeight="1" spans="1:8">
      <c r="A14" s="184" t="s">
        <v>153</v>
      </c>
      <c r="B14" s="187">
        <v>0</v>
      </c>
      <c r="C14" s="186" t="s">
        <v>154</v>
      </c>
      <c r="D14" s="187">
        <f t="shared" si="0"/>
        <v>102019704.11</v>
      </c>
      <c r="E14" s="188">
        <v>94602868.02</v>
      </c>
      <c r="F14" s="188">
        <v>0</v>
      </c>
      <c r="G14" s="188">
        <v>0</v>
      </c>
      <c r="H14" s="187">
        <v>7416836.09</v>
      </c>
    </row>
    <row r="15" ht="24" customHeight="1" spans="1:8">
      <c r="A15" s="189"/>
      <c r="B15" s="187"/>
      <c r="C15" s="190" t="s">
        <v>155</v>
      </c>
      <c r="D15" s="187">
        <f t="shared" si="0"/>
        <v>0</v>
      </c>
      <c r="E15" s="188">
        <v>0</v>
      </c>
      <c r="F15" s="188">
        <v>0</v>
      </c>
      <c r="G15" s="188">
        <v>0</v>
      </c>
      <c r="H15" s="187">
        <v>0</v>
      </c>
    </row>
    <row r="16" ht="24" customHeight="1" spans="1:8">
      <c r="A16" s="189"/>
      <c r="B16" s="187"/>
      <c r="C16" s="190" t="s">
        <v>156</v>
      </c>
      <c r="D16" s="187">
        <f t="shared" si="0"/>
        <v>497643.92</v>
      </c>
      <c r="E16" s="188">
        <v>497643.92</v>
      </c>
      <c r="F16" s="188">
        <v>0</v>
      </c>
      <c r="G16" s="188">
        <v>0</v>
      </c>
      <c r="H16" s="187">
        <v>0</v>
      </c>
    </row>
    <row r="17" ht="24" customHeight="1" spans="1:8">
      <c r="A17" s="189"/>
      <c r="B17" s="187"/>
      <c r="C17" s="190" t="s">
        <v>157</v>
      </c>
      <c r="D17" s="187">
        <f t="shared" si="0"/>
        <v>0</v>
      </c>
      <c r="E17" s="188">
        <v>0</v>
      </c>
      <c r="F17" s="188">
        <v>0</v>
      </c>
      <c r="G17" s="188">
        <v>0</v>
      </c>
      <c r="H17" s="187">
        <v>0</v>
      </c>
    </row>
    <row r="18" ht="24" customHeight="1" spans="1:8">
      <c r="A18" s="189"/>
      <c r="B18" s="187"/>
      <c r="C18" s="190" t="s">
        <v>158</v>
      </c>
      <c r="D18" s="187">
        <f t="shared" si="0"/>
        <v>0</v>
      </c>
      <c r="E18" s="188">
        <v>0</v>
      </c>
      <c r="F18" s="188">
        <v>0</v>
      </c>
      <c r="G18" s="188">
        <v>0</v>
      </c>
      <c r="H18" s="187">
        <v>0</v>
      </c>
    </row>
    <row r="19" ht="24" customHeight="1" spans="1:8">
      <c r="A19" s="189"/>
      <c r="B19" s="187"/>
      <c r="C19" s="190" t="s">
        <v>159</v>
      </c>
      <c r="D19" s="187">
        <f t="shared" si="0"/>
        <v>1472861.35</v>
      </c>
      <c r="E19" s="188">
        <v>900000</v>
      </c>
      <c r="F19" s="188">
        <v>0</v>
      </c>
      <c r="G19" s="188">
        <v>0</v>
      </c>
      <c r="H19" s="187">
        <v>572861.35</v>
      </c>
    </row>
    <row r="20" ht="24" customHeight="1" spans="1:8">
      <c r="A20" s="189"/>
      <c r="B20" s="187"/>
      <c r="C20" s="190" t="s">
        <v>160</v>
      </c>
      <c r="D20" s="187">
        <f t="shared" si="0"/>
        <v>0</v>
      </c>
      <c r="E20" s="188">
        <v>0</v>
      </c>
      <c r="F20" s="188">
        <v>0</v>
      </c>
      <c r="G20" s="188">
        <v>0</v>
      </c>
      <c r="H20" s="187">
        <v>0</v>
      </c>
    </row>
    <row r="21" ht="24" customHeight="1" spans="1:8">
      <c r="A21" s="189"/>
      <c r="B21" s="187"/>
      <c r="C21" s="190" t="s">
        <v>161</v>
      </c>
      <c r="D21" s="187">
        <f t="shared" si="0"/>
        <v>0</v>
      </c>
      <c r="E21" s="188">
        <v>0</v>
      </c>
      <c r="F21" s="188">
        <v>0</v>
      </c>
      <c r="G21" s="188">
        <v>0</v>
      </c>
      <c r="H21" s="187">
        <v>0</v>
      </c>
    </row>
    <row r="22" ht="24" customHeight="1" spans="1:8">
      <c r="A22" s="189"/>
      <c r="B22" s="187"/>
      <c r="C22" s="190" t="s">
        <v>162</v>
      </c>
      <c r="D22" s="187">
        <f t="shared" si="0"/>
        <v>0</v>
      </c>
      <c r="E22" s="188">
        <v>0</v>
      </c>
      <c r="F22" s="188">
        <v>0</v>
      </c>
      <c r="G22" s="188">
        <v>0</v>
      </c>
      <c r="H22" s="187">
        <v>0</v>
      </c>
    </row>
    <row r="23" ht="24" customHeight="1" spans="1:8">
      <c r="A23" s="189"/>
      <c r="B23" s="187"/>
      <c r="C23" s="190" t="s">
        <v>163</v>
      </c>
      <c r="D23" s="187">
        <f t="shared" si="0"/>
        <v>0</v>
      </c>
      <c r="E23" s="188">
        <v>0</v>
      </c>
      <c r="F23" s="188">
        <v>0</v>
      </c>
      <c r="G23" s="188">
        <v>0</v>
      </c>
      <c r="H23" s="187">
        <v>0</v>
      </c>
    </row>
    <row r="24" ht="24" customHeight="1" spans="1:8">
      <c r="A24" s="189"/>
      <c r="B24" s="187"/>
      <c r="C24" s="191" t="s">
        <v>164</v>
      </c>
      <c r="D24" s="187">
        <f t="shared" si="0"/>
        <v>0</v>
      </c>
      <c r="E24" s="188">
        <v>0</v>
      </c>
      <c r="F24" s="188">
        <v>0</v>
      </c>
      <c r="G24" s="188">
        <v>0</v>
      </c>
      <c r="H24" s="187">
        <v>0</v>
      </c>
    </row>
    <row r="25" ht="24" customHeight="1" spans="1:8">
      <c r="A25" s="192"/>
      <c r="B25" s="193"/>
      <c r="C25" s="194" t="s">
        <v>165</v>
      </c>
      <c r="D25" s="187">
        <f t="shared" si="0"/>
        <v>0</v>
      </c>
      <c r="E25" s="193">
        <v>0</v>
      </c>
      <c r="F25" s="193">
        <v>0</v>
      </c>
      <c r="G25" s="193">
        <v>0</v>
      </c>
      <c r="H25" s="193">
        <v>0</v>
      </c>
    </row>
    <row r="26" ht="24" customHeight="1" spans="1:8">
      <c r="A26" s="184"/>
      <c r="B26" s="193"/>
      <c r="C26" s="194" t="s">
        <v>166</v>
      </c>
      <c r="D26" s="187">
        <f t="shared" si="0"/>
        <v>599728</v>
      </c>
      <c r="E26" s="193">
        <v>599728</v>
      </c>
      <c r="F26" s="193">
        <v>0</v>
      </c>
      <c r="G26" s="193">
        <v>0</v>
      </c>
      <c r="H26" s="193">
        <v>0</v>
      </c>
    </row>
    <row r="27" ht="24" customHeight="1" spans="1:8">
      <c r="A27" s="184"/>
      <c r="B27" s="193"/>
      <c r="C27" s="194" t="s">
        <v>167</v>
      </c>
      <c r="D27" s="187">
        <f t="shared" si="0"/>
        <v>0</v>
      </c>
      <c r="E27" s="193">
        <v>0</v>
      </c>
      <c r="F27" s="193">
        <v>0</v>
      </c>
      <c r="G27" s="193">
        <v>0</v>
      </c>
      <c r="H27" s="193">
        <v>0</v>
      </c>
    </row>
    <row r="28" ht="24" customHeight="1" spans="1:8">
      <c r="A28" s="184"/>
      <c r="B28" s="193"/>
      <c r="C28" s="194" t="s">
        <v>168</v>
      </c>
      <c r="D28" s="187">
        <f t="shared" si="0"/>
        <v>0</v>
      </c>
      <c r="E28" s="193">
        <v>0</v>
      </c>
      <c r="F28" s="193">
        <v>0</v>
      </c>
      <c r="G28" s="193">
        <v>0</v>
      </c>
      <c r="H28" s="193">
        <v>0</v>
      </c>
    </row>
    <row r="29" ht="24" customHeight="1" spans="1:8">
      <c r="A29" s="184"/>
      <c r="B29" s="193"/>
      <c r="C29" s="194" t="s">
        <v>169</v>
      </c>
      <c r="D29" s="187">
        <f t="shared" si="0"/>
        <v>0</v>
      </c>
      <c r="E29" s="193">
        <v>0</v>
      </c>
      <c r="F29" s="193">
        <v>0</v>
      </c>
      <c r="G29" s="193">
        <v>0</v>
      </c>
      <c r="H29" s="193">
        <v>0</v>
      </c>
    </row>
    <row r="30" ht="24" customHeight="1" spans="1:8">
      <c r="A30" s="195"/>
      <c r="B30" s="196"/>
      <c r="C30" s="197" t="s">
        <v>170</v>
      </c>
      <c r="D30" s="187">
        <f t="shared" si="0"/>
        <v>0</v>
      </c>
      <c r="E30" s="198">
        <v>0</v>
      </c>
      <c r="F30" s="198">
        <v>0</v>
      </c>
      <c r="G30" s="198">
        <v>0</v>
      </c>
      <c r="H30" s="198">
        <v>0</v>
      </c>
    </row>
    <row r="31" ht="24" customHeight="1" spans="1:8">
      <c r="A31" s="195"/>
      <c r="B31" s="199"/>
      <c r="C31" s="194" t="s">
        <v>171</v>
      </c>
      <c r="D31" s="187">
        <f t="shared" si="0"/>
        <v>0</v>
      </c>
      <c r="E31" s="193">
        <v>0</v>
      </c>
      <c r="F31" s="193">
        <v>0</v>
      </c>
      <c r="G31" s="193">
        <v>0</v>
      </c>
      <c r="H31" s="193">
        <v>0</v>
      </c>
    </row>
    <row r="32" ht="24" customHeight="1" spans="1:8">
      <c r="A32" s="195"/>
      <c r="B32" s="199"/>
      <c r="C32" s="194" t="s">
        <v>172</v>
      </c>
      <c r="D32" s="187">
        <f t="shared" si="0"/>
        <v>0</v>
      </c>
      <c r="E32" s="193">
        <v>0</v>
      </c>
      <c r="F32" s="193">
        <v>0</v>
      </c>
      <c r="G32" s="193">
        <v>0</v>
      </c>
      <c r="H32" s="193">
        <v>0</v>
      </c>
    </row>
    <row r="33" ht="24" customHeight="1" spans="1:8">
      <c r="A33" s="195"/>
      <c r="B33" s="199"/>
      <c r="C33" s="194" t="s">
        <v>173</v>
      </c>
      <c r="D33" s="187">
        <f t="shared" si="0"/>
        <v>0</v>
      </c>
      <c r="E33" s="193">
        <v>0</v>
      </c>
      <c r="F33" s="193">
        <v>0</v>
      </c>
      <c r="G33" s="193">
        <v>0</v>
      </c>
      <c r="H33" s="193">
        <v>0</v>
      </c>
    </row>
    <row r="34" ht="24" customHeight="1" spans="1:8">
      <c r="A34" s="195"/>
      <c r="B34" s="199"/>
      <c r="C34" s="200" t="s">
        <v>174</v>
      </c>
      <c r="D34" s="187">
        <f t="shared" si="0"/>
        <v>0</v>
      </c>
      <c r="E34" s="193">
        <v>0</v>
      </c>
      <c r="F34" s="193">
        <v>0</v>
      </c>
      <c r="G34" s="193">
        <v>0</v>
      </c>
      <c r="H34" s="193">
        <v>0</v>
      </c>
    </row>
    <row r="35" ht="24" customHeight="1" spans="1:8">
      <c r="A35" s="195"/>
      <c r="B35" s="199"/>
      <c r="C35" s="194" t="s">
        <v>175</v>
      </c>
      <c r="D35" s="193">
        <f t="shared" si="0"/>
        <v>0</v>
      </c>
      <c r="E35" s="201">
        <v>0</v>
      </c>
      <c r="F35" s="193">
        <v>0</v>
      </c>
      <c r="G35" s="193">
        <v>0</v>
      </c>
      <c r="H35" s="193">
        <v>0</v>
      </c>
    </row>
    <row r="36" ht="24" customHeight="1" spans="1:8">
      <c r="A36" s="195"/>
      <c r="B36" s="199"/>
      <c r="C36" s="194" t="s">
        <v>176</v>
      </c>
      <c r="D36" s="193"/>
      <c r="E36" s="201">
        <v>0</v>
      </c>
      <c r="F36" s="193">
        <v>0</v>
      </c>
      <c r="G36" s="193">
        <v>0</v>
      </c>
      <c r="H36" s="193">
        <v>0</v>
      </c>
    </row>
    <row r="37" ht="24" customHeight="1" spans="1:8">
      <c r="A37" s="202"/>
      <c r="B37" s="203"/>
      <c r="C37" s="204"/>
      <c r="D37" s="205"/>
      <c r="E37" s="193"/>
      <c r="F37" s="193"/>
      <c r="G37" s="193" t="s">
        <v>4</v>
      </c>
      <c r="H37" s="193"/>
    </row>
    <row r="38" ht="24" customHeight="1" spans="1:8">
      <c r="A38" s="195"/>
      <c r="B38" s="199"/>
      <c r="C38" s="206" t="s">
        <v>177</v>
      </c>
      <c r="D38" s="187">
        <f>SUM(E38:H38)</f>
        <v>0</v>
      </c>
      <c r="E38" s="193">
        <f>SUM(B7,B11)-SUM(E6)</f>
        <v>8031697.44</v>
      </c>
      <c r="F38" s="193">
        <f>SUM(B8,B12)-SUM(F6)</f>
        <v>0</v>
      </c>
      <c r="G38" s="193">
        <f>SUM(B9,B13)-SUM(G6)</f>
        <v>0</v>
      </c>
      <c r="H38" s="193">
        <f>SUM(B14)-SUM(H6)</f>
        <v>-8031697.44</v>
      </c>
    </row>
    <row r="39" ht="24" customHeight="1" spans="1:8">
      <c r="A39" s="195"/>
      <c r="B39" s="207"/>
      <c r="C39" s="206"/>
      <c r="D39" s="208"/>
      <c r="E39" s="193"/>
      <c r="F39" s="193"/>
      <c r="G39" s="193"/>
      <c r="H39" s="193"/>
    </row>
    <row r="40" ht="24" customHeight="1" spans="1:8">
      <c r="A40" s="202" t="s">
        <v>53</v>
      </c>
      <c r="B40" s="207">
        <f>SUM(B6,B10)</f>
        <v>104631937.38</v>
      </c>
      <c r="C40" s="209" t="s">
        <v>54</v>
      </c>
      <c r="D40" s="208">
        <f>SUM(D7:D38)</f>
        <v>104631937.38</v>
      </c>
      <c r="E40" s="208">
        <f>SUM(E7:E38)</f>
        <v>104631937.38</v>
      </c>
      <c r="F40" s="208">
        <f>SUM(F7:F38)</f>
        <v>0</v>
      </c>
      <c r="G40" s="208">
        <f>SUM(G7:G38)</f>
        <v>0</v>
      </c>
      <c r="H40" s="208">
        <f>SUM(H7:H38)</f>
        <v>0</v>
      </c>
    </row>
  </sheetData>
  <mergeCells count="3">
    <mergeCell ref="A2:H2"/>
    <mergeCell ref="A4:B4"/>
    <mergeCell ref="C4:H4"/>
  </mergeCells>
  <printOptions horizontalCentered="1"/>
  <pageMargins left="0.393750011920929" right="0.393750011920929" top="0.393750011920929" bottom="0.393750011920929" header="0" footer="0"/>
  <pageSetup paperSize="9" scale="55" orientation="landscape" errors="blank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S32"/>
  <sheetViews>
    <sheetView showGridLines="0" showZeros="0" topLeftCell="A4" workbookViewId="0">
      <selection activeCell="G10" sqref="G10"/>
    </sheetView>
  </sheetViews>
  <sheetFormatPr defaultColWidth="9" defaultRowHeight="10.8"/>
  <cols>
    <col min="4" max="4" width="32.3333333333333" customWidth="1"/>
    <col min="5" max="5" width="17.6666666666667" customWidth="1"/>
    <col min="6" max="6" width="18.5" customWidth="1"/>
    <col min="7" max="7" width="19.3333333333333" customWidth="1"/>
    <col min="8" max="8" width="17" customWidth="1"/>
    <col min="9" max="9" width="14.8333333333333" customWidth="1"/>
    <col min="10" max="10" width="17.1666666666667" customWidth="1"/>
    <col min="11" max="11" width="22" customWidth="1"/>
    <col min="12" max="12" width="25.8333333333333" customWidth="1"/>
    <col min="13" max="13" width="17.3333333333333" customWidth="1"/>
    <col min="14" max="14" width="20.8333333333333" customWidth="1"/>
    <col min="15" max="15" width="15.8333333333333" customWidth="1"/>
    <col min="16" max="16" width="14.8333333333333" customWidth="1"/>
    <col min="17" max="17" width="11.6666666666667" customWidth="1"/>
    <col min="18" max="18" width="19.6666666666667" customWidth="1"/>
    <col min="19" max="19" width="26.1666666666667" customWidth="1"/>
  </cols>
  <sheetData>
    <row r="1" ht="20.1" customHeight="1" spans="1:19">
      <c r="A1" s="165" t="s">
        <v>178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ht="20.1" customHeight="1" spans="1:19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ht="20.1" customHeight="1" spans="1:19">
      <c r="A3" s="166" t="s">
        <v>3</v>
      </c>
      <c r="B3" s="166"/>
      <c r="C3" s="166"/>
      <c r="D3" s="166"/>
      <c r="E3" s="166"/>
      <c r="F3" s="166"/>
      <c r="R3" s="174" t="s">
        <v>5</v>
      </c>
      <c r="S3" s="174"/>
    </row>
    <row r="4" ht="20.1" customHeight="1" spans="1:19">
      <c r="A4" s="158" t="s">
        <v>179</v>
      </c>
      <c r="B4" s="159"/>
      <c r="C4" s="159"/>
      <c r="D4" s="160"/>
      <c r="E4" s="167" t="s">
        <v>180</v>
      </c>
      <c r="F4" s="158" t="s">
        <v>181</v>
      </c>
      <c r="G4" s="159"/>
      <c r="H4" s="159"/>
      <c r="I4" s="159"/>
      <c r="J4" s="159"/>
      <c r="K4" s="159"/>
      <c r="L4" s="160"/>
      <c r="M4" s="158" t="s">
        <v>182</v>
      </c>
      <c r="N4" s="159"/>
      <c r="O4" s="159"/>
      <c r="P4" s="159"/>
      <c r="Q4" s="159"/>
      <c r="R4" s="159"/>
      <c r="S4" s="160"/>
    </row>
    <row r="5" ht="20.1" customHeight="1" spans="1:19">
      <c r="A5" s="158" t="s">
        <v>183</v>
      </c>
      <c r="B5" s="160"/>
      <c r="C5" s="167" t="s">
        <v>69</v>
      </c>
      <c r="D5" s="167" t="s">
        <v>70</v>
      </c>
      <c r="E5" s="168"/>
      <c r="F5" s="167" t="s">
        <v>184</v>
      </c>
      <c r="G5" s="158" t="s">
        <v>185</v>
      </c>
      <c r="H5" s="159"/>
      <c r="I5" s="160"/>
      <c r="J5" s="158" t="s">
        <v>186</v>
      </c>
      <c r="K5" s="159"/>
      <c r="L5" s="160"/>
      <c r="M5" s="167" t="s">
        <v>58</v>
      </c>
      <c r="N5" s="158" t="s">
        <v>185</v>
      </c>
      <c r="O5" s="159"/>
      <c r="P5" s="160"/>
      <c r="Q5" s="158" t="s">
        <v>186</v>
      </c>
      <c r="R5" s="159"/>
      <c r="S5" s="160"/>
    </row>
    <row r="6" ht="20.1" customHeight="1" spans="1:19">
      <c r="A6" s="169" t="s">
        <v>78</v>
      </c>
      <c r="B6" s="169" t="s">
        <v>79</v>
      </c>
      <c r="C6" s="170"/>
      <c r="D6" s="170"/>
      <c r="E6" s="170"/>
      <c r="F6" s="170"/>
      <c r="G6" s="169" t="s">
        <v>73</v>
      </c>
      <c r="H6" s="169" t="s">
        <v>129</v>
      </c>
      <c r="I6" s="169" t="s">
        <v>130</v>
      </c>
      <c r="J6" s="169" t="s">
        <v>73</v>
      </c>
      <c r="K6" s="169" t="s">
        <v>129</v>
      </c>
      <c r="L6" s="169" t="s">
        <v>130</v>
      </c>
      <c r="M6" s="170"/>
      <c r="N6" s="169" t="s">
        <v>73</v>
      </c>
      <c r="O6" s="169" t="s">
        <v>129</v>
      </c>
      <c r="P6" s="169" t="s">
        <v>130</v>
      </c>
      <c r="Q6" s="169" t="s">
        <v>73</v>
      </c>
      <c r="R6" s="169" t="s">
        <v>129</v>
      </c>
      <c r="S6" s="169" t="s">
        <v>130</v>
      </c>
    </row>
    <row r="7" s="164" customFormat="1" ht="20.1" customHeight="1" spans="1:19">
      <c r="A7" s="171" t="s">
        <v>4</v>
      </c>
      <c r="B7" s="171" t="s">
        <v>4</v>
      </c>
      <c r="C7" s="172" t="s">
        <v>4</v>
      </c>
      <c r="D7" s="171" t="s">
        <v>58</v>
      </c>
      <c r="E7" s="173">
        <f t="shared" ref="E7:E32" si="0">SUM(F7,M7)</f>
        <v>75231937.38</v>
      </c>
      <c r="F7" s="173">
        <f t="shared" ref="F7:F32" si="1">SUM(G7,J7)</f>
        <v>67200239.94</v>
      </c>
      <c r="G7" s="173">
        <f t="shared" ref="G7:G32" si="2">SUM(H7:I7)</f>
        <v>67200239.94</v>
      </c>
      <c r="H7" s="173">
        <v>63935849.94</v>
      </c>
      <c r="I7" s="173">
        <v>3264390</v>
      </c>
      <c r="J7" s="173">
        <f t="shared" ref="J7:J32" si="3">SUM(K7:L7)</f>
        <v>0</v>
      </c>
      <c r="K7" s="173">
        <v>0</v>
      </c>
      <c r="L7" s="173">
        <v>0</v>
      </c>
      <c r="M7" s="173">
        <f t="shared" ref="M7:M32" si="4">SUM(N7,Q7)</f>
        <v>8031697.44</v>
      </c>
      <c r="N7" s="173">
        <f t="shared" ref="N7:N32" si="5">SUM(O7:P7)</f>
        <v>8031697.44</v>
      </c>
      <c r="O7" s="173">
        <v>6011571.57</v>
      </c>
      <c r="P7" s="173">
        <v>2020125.87</v>
      </c>
      <c r="Q7" s="173">
        <f t="shared" ref="Q7:Q32" si="6">SUM(R7:S7)</f>
        <v>0</v>
      </c>
      <c r="R7" s="173">
        <v>0</v>
      </c>
      <c r="S7" s="173">
        <v>0</v>
      </c>
    </row>
    <row r="8" s="164" customFormat="1" ht="20.1" customHeight="1" spans="1:19">
      <c r="A8" s="171" t="s">
        <v>4</v>
      </c>
      <c r="B8" s="171" t="s">
        <v>4</v>
      </c>
      <c r="C8" s="172" t="s">
        <v>4</v>
      </c>
      <c r="D8" s="171" t="s">
        <v>0</v>
      </c>
      <c r="E8" s="173">
        <f t="shared" si="0"/>
        <v>75231937.38</v>
      </c>
      <c r="F8" s="173">
        <f t="shared" si="1"/>
        <v>67200239.94</v>
      </c>
      <c r="G8" s="173">
        <f t="shared" si="2"/>
        <v>67200239.94</v>
      </c>
      <c r="H8" s="173">
        <v>63935849.94</v>
      </c>
      <c r="I8" s="173">
        <v>3264390</v>
      </c>
      <c r="J8" s="173">
        <f t="shared" si="3"/>
        <v>0</v>
      </c>
      <c r="K8" s="173">
        <v>0</v>
      </c>
      <c r="L8" s="173">
        <v>0</v>
      </c>
      <c r="M8" s="173">
        <f t="shared" si="4"/>
        <v>8031697.44</v>
      </c>
      <c r="N8" s="173">
        <f t="shared" si="5"/>
        <v>8031697.44</v>
      </c>
      <c r="O8" s="173">
        <v>6011571.57</v>
      </c>
      <c r="P8" s="173">
        <v>2020125.87</v>
      </c>
      <c r="Q8" s="173">
        <f t="shared" si="6"/>
        <v>0</v>
      </c>
      <c r="R8" s="173">
        <v>0</v>
      </c>
      <c r="S8" s="173">
        <v>0</v>
      </c>
    </row>
    <row r="9" s="164" customFormat="1" ht="20.1" customHeight="1" spans="1:19">
      <c r="A9" s="171" t="s">
        <v>4</v>
      </c>
      <c r="B9" s="171" t="s">
        <v>4</v>
      </c>
      <c r="C9" s="172" t="s">
        <v>81</v>
      </c>
      <c r="D9" s="171" t="s">
        <v>82</v>
      </c>
      <c r="E9" s="173">
        <f t="shared" si="0"/>
        <v>75231937.38</v>
      </c>
      <c r="F9" s="173">
        <f t="shared" si="1"/>
        <v>67200239.94</v>
      </c>
      <c r="G9" s="173">
        <f t="shared" si="2"/>
        <v>67200239.94</v>
      </c>
      <c r="H9" s="173">
        <v>63935849.94</v>
      </c>
      <c r="I9" s="173">
        <v>3264390</v>
      </c>
      <c r="J9" s="173">
        <f t="shared" si="3"/>
        <v>0</v>
      </c>
      <c r="K9" s="173">
        <v>0</v>
      </c>
      <c r="L9" s="173">
        <v>0</v>
      </c>
      <c r="M9" s="173">
        <f t="shared" si="4"/>
        <v>8031697.44</v>
      </c>
      <c r="N9" s="173">
        <f t="shared" si="5"/>
        <v>8031697.44</v>
      </c>
      <c r="O9" s="173">
        <v>6011571.57</v>
      </c>
      <c r="P9" s="173">
        <v>2020125.87</v>
      </c>
      <c r="Q9" s="173">
        <f t="shared" si="6"/>
        <v>0</v>
      </c>
      <c r="R9" s="173">
        <v>0</v>
      </c>
      <c r="S9" s="173">
        <v>0</v>
      </c>
    </row>
    <row r="10" s="164" customFormat="1" ht="20.1" customHeight="1" spans="1:19">
      <c r="A10" s="171" t="s">
        <v>187</v>
      </c>
      <c r="B10" s="171" t="s">
        <v>4</v>
      </c>
      <c r="C10" s="172" t="s">
        <v>4</v>
      </c>
      <c r="D10" s="171" t="s">
        <v>188</v>
      </c>
      <c r="E10" s="173">
        <f t="shared" si="0"/>
        <v>23328211.46</v>
      </c>
      <c r="F10" s="173">
        <f t="shared" si="1"/>
        <v>17762281.98</v>
      </c>
      <c r="G10" s="173">
        <f t="shared" si="2"/>
        <v>17762281.98</v>
      </c>
      <c r="H10" s="173">
        <v>17762281.98</v>
      </c>
      <c r="I10" s="173">
        <v>0</v>
      </c>
      <c r="J10" s="173">
        <f t="shared" si="3"/>
        <v>0</v>
      </c>
      <c r="K10" s="173">
        <v>0</v>
      </c>
      <c r="L10" s="173">
        <v>0</v>
      </c>
      <c r="M10" s="173">
        <f t="shared" si="4"/>
        <v>5565929.48</v>
      </c>
      <c r="N10" s="173">
        <f t="shared" si="5"/>
        <v>5565929.48</v>
      </c>
      <c r="O10" s="173">
        <v>5565929.48</v>
      </c>
      <c r="P10" s="173">
        <v>0</v>
      </c>
      <c r="Q10" s="173">
        <f t="shared" si="6"/>
        <v>0</v>
      </c>
      <c r="R10" s="173">
        <v>0</v>
      </c>
      <c r="S10" s="173">
        <v>0</v>
      </c>
    </row>
    <row r="11" s="164" customFormat="1" ht="20.1" customHeight="1" spans="1:19">
      <c r="A11" s="171" t="s">
        <v>189</v>
      </c>
      <c r="B11" s="171" t="s">
        <v>90</v>
      </c>
      <c r="C11" s="172" t="s">
        <v>86</v>
      </c>
      <c r="D11" s="171" t="s">
        <v>190</v>
      </c>
      <c r="E11" s="173">
        <f t="shared" si="0"/>
        <v>4990815</v>
      </c>
      <c r="F11" s="173">
        <f t="shared" si="1"/>
        <v>4986945</v>
      </c>
      <c r="G11" s="173">
        <f t="shared" si="2"/>
        <v>4986945</v>
      </c>
      <c r="H11" s="173">
        <v>4986945</v>
      </c>
      <c r="I11" s="173">
        <v>0</v>
      </c>
      <c r="J11" s="173">
        <f t="shared" si="3"/>
        <v>0</v>
      </c>
      <c r="K11" s="173">
        <v>0</v>
      </c>
      <c r="L11" s="173">
        <v>0</v>
      </c>
      <c r="M11" s="173">
        <f t="shared" si="4"/>
        <v>3870</v>
      </c>
      <c r="N11" s="173">
        <f t="shared" si="5"/>
        <v>3870</v>
      </c>
      <c r="O11" s="173">
        <v>3870</v>
      </c>
      <c r="P11" s="173">
        <v>0</v>
      </c>
      <c r="Q11" s="173">
        <f t="shared" si="6"/>
        <v>0</v>
      </c>
      <c r="R11" s="173">
        <v>0</v>
      </c>
      <c r="S11" s="173">
        <v>0</v>
      </c>
    </row>
    <row r="12" s="164" customFormat="1" ht="20.1" customHeight="1" spans="1:19">
      <c r="A12" s="171" t="s">
        <v>189</v>
      </c>
      <c r="B12" s="171" t="s">
        <v>85</v>
      </c>
      <c r="C12" s="172" t="s">
        <v>86</v>
      </c>
      <c r="D12" s="171" t="s">
        <v>191</v>
      </c>
      <c r="E12" s="173">
        <f t="shared" si="0"/>
        <v>1195527.98</v>
      </c>
      <c r="F12" s="173">
        <f t="shared" si="1"/>
        <v>1195527.98</v>
      </c>
      <c r="G12" s="173">
        <f t="shared" si="2"/>
        <v>1195527.98</v>
      </c>
      <c r="H12" s="173">
        <v>1195527.98</v>
      </c>
      <c r="I12" s="173">
        <v>0</v>
      </c>
      <c r="J12" s="173">
        <f t="shared" si="3"/>
        <v>0</v>
      </c>
      <c r="K12" s="173">
        <v>0</v>
      </c>
      <c r="L12" s="173">
        <v>0</v>
      </c>
      <c r="M12" s="173">
        <f t="shared" si="4"/>
        <v>0</v>
      </c>
      <c r="N12" s="173">
        <f t="shared" si="5"/>
        <v>0</v>
      </c>
      <c r="O12" s="173">
        <v>0</v>
      </c>
      <c r="P12" s="173">
        <v>0</v>
      </c>
      <c r="Q12" s="173">
        <f t="shared" si="6"/>
        <v>0</v>
      </c>
      <c r="R12" s="173">
        <v>0</v>
      </c>
      <c r="S12" s="173">
        <v>0</v>
      </c>
    </row>
    <row r="13" s="164" customFormat="1" ht="20.1" customHeight="1" spans="1:19">
      <c r="A13" s="171" t="s">
        <v>189</v>
      </c>
      <c r="B13" s="171" t="s">
        <v>84</v>
      </c>
      <c r="C13" s="172" t="s">
        <v>86</v>
      </c>
      <c r="D13" s="171" t="s">
        <v>192</v>
      </c>
      <c r="E13" s="173">
        <f t="shared" si="0"/>
        <v>465643</v>
      </c>
      <c r="F13" s="173">
        <f t="shared" si="1"/>
        <v>465643</v>
      </c>
      <c r="G13" s="173">
        <f t="shared" si="2"/>
        <v>465643</v>
      </c>
      <c r="H13" s="173">
        <v>465643</v>
      </c>
      <c r="I13" s="173">
        <v>0</v>
      </c>
      <c r="J13" s="173">
        <f t="shared" si="3"/>
        <v>0</v>
      </c>
      <c r="K13" s="173">
        <v>0</v>
      </c>
      <c r="L13" s="173">
        <v>0</v>
      </c>
      <c r="M13" s="173">
        <f t="shared" si="4"/>
        <v>0</v>
      </c>
      <c r="N13" s="173">
        <f t="shared" si="5"/>
        <v>0</v>
      </c>
      <c r="O13" s="173">
        <v>0</v>
      </c>
      <c r="P13" s="173">
        <v>0</v>
      </c>
      <c r="Q13" s="173">
        <f t="shared" si="6"/>
        <v>0</v>
      </c>
      <c r="R13" s="173">
        <v>0</v>
      </c>
      <c r="S13" s="173">
        <v>0</v>
      </c>
    </row>
    <row r="14" s="164" customFormat="1" ht="20.1" customHeight="1" spans="1:19">
      <c r="A14" s="171" t="s">
        <v>189</v>
      </c>
      <c r="B14" s="171" t="s">
        <v>98</v>
      </c>
      <c r="C14" s="172" t="s">
        <v>86</v>
      </c>
      <c r="D14" s="171" t="s">
        <v>193</v>
      </c>
      <c r="E14" s="173">
        <f t="shared" si="0"/>
        <v>16676225.48</v>
      </c>
      <c r="F14" s="173">
        <f t="shared" si="1"/>
        <v>11114166</v>
      </c>
      <c r="G14" s="173">
        <f t="shared" si="2"/>
        <v>11114166</v>
      </c>
      <c r="H14" s="173">
        <v>11114166</v>
      </c>
      <c r="I14" s="173">
        <v>0</v>
      </c>
      <c r="J14" s="173">
        <f t="shared" si="3"/>
        <v>0</v>
      </c>
      <c r="K14" s="173">
        <v>0</v>
      </c>
      <c r="L14" s="173">
        <v>0</v>
      </c>
      <c r="M14" s="173">
        <f t="shared" si="4"/>
        <v>5562059.48</v>
      </c>
      <c r="N14" s="173">
        <f t="shared" si="5"/>
        <v>5562059.48</v>
      </c>
      <c r="O14" s="173">
        <v>5562059.48</v>
      </c>
      <c r="P14" s="173">
        <v>0</v>
      </c>
      <c r="Q14" s="173">
        <f t="shared" si="6"/>
        <v>0</v>
      </c>
      <c r="R14" s="173">
        <v>0</v>
      </c>
      <c r="S14" s="173">
        <v>0</v>
      </c>
    </row>
    <row r="15" s="164" customFormat="1" ht="20.1" customHeight="1" spans="1:19">
      <c r="A15" s="171" t="s">
        <v>194</v>
      </c>
      <c r="B15" s="171" t="s">
        <v>4</v>
      </c>
      <c r="C15" s="172" t="s">
        <v>4</v>
      </c>
      <c r="D15" s="171" t="s">
        <v>195</v>
      </c>
      <c r="E15" s="173">
        <f t="shared" si="0"/>
        <v>3652539.2</v>
      </c>
      <c r="F15" s="173">
        <f t="shared" si="1"/>
        <v>2211757.45</v>
      </c>
      <c r="G15" s="173">
        <f t="shared" si="2"/>
        <v>2211757.45</v>
      </c>
      <c r="H15" s="173">
        <v>1451757.45</v>
      </c>
      <c r="I15" s="173">
        <v>760000</v>
      </c>
      <c r="J15" s="173">
        <f t="shared" si="3"/>
        <v>0</v>
      </c>
      <c r="K15" s="173">
        <v>0</v>
      </c>
      <c r="L15" s="173">
        <v>0</v>
      </c>
      <c r="M15" s="173">
        <f t="shared" si="4"/>
        <v>1440781.75</v>
      </c>
      <c r="N15" s="173">
        <f t="shared" si="5"/>
        <v>1440781.75</v>
      </c>
      <c r="O15" s="173">
        <v>88579.31</v>
      </c>
      <c r="P15" s="173">
        <v>1352202.44</v>
      </c>
      <c r="Q15" s="173">
        <f t="shared" si="6"/>
        <v>0</v>
      </c>
      <c r="R15" s="173">
        <v>0</v>
      </c>
      <c r="S15" s="173">
        <v>0</v>
      </c>
    </row>
    <row r="16" s="164" customFormat="1" ht="20.1" customHeight="1" spans="1:19">
      <c r="A16" s="171" t="s">
        <v>196</v>
      </c>
      <c r="B16" s="171" t="s">
        <v>90</v>
      </c>
      <c r="C16" s="172" t="s">
        <v>86</v>
      </c>
      <c r="D16" s="171" t="s">
        <v>197</v>
      </c>
      <c r="E16" s="173">
        <f t="shared" si="0"/>
        <v>2399937.83</v>
      </c>
      <c r="F16" s="173">
        <f t="shared" si="1"/>
        <v>1746757.45</v>
      </c>
      <c r="G16" s="173">
        <f t="shared" si="2"/>
        <v>1746757.45</v>
      </c>
      <c r="H16" s="173">
        <v>1236757.45</v>
      </c>
      <c r="I16" s="173">
        <v>510000</v>
      </c>
      <c r="J16" s="173">
        <f t="shared" si="3"/>
        <v>0</v>
      </c>
      <c r="K16" s="173">
        <v>0</v>
      </c>
      <c r="L16" s="173">
        <v>0</v>
      </c>
      <c r="M16" s="173">
        <f t="shared" si="4"/>
        <v>653180.38</v>
      </c>
      <c r="N16" s="173">
        <f t="shared" si="5"/>
        <v>653180.38</v>
      </c>
      <c r="O16" s="173">
        <v>63802.03</v>
      </c>
      <c r="P16" s="173">
        <v>589378.35</v>
      </c>
      <c r="Q16" s="173">
        <f t="shared" si="6"/>
        <v>0</v>
      </c>
      <c r="R16" s="173">
        <v>0</v>
      </c>
      <c r="S16" s="173">
        <v>0</v>
      </c>
    </row>
    <row r="17" s="164" customFormat="1" ht="20.1" customHeight="1" spans="1:19">
      <c r="A17" s="171" t="s">
        <v>196</v>
      </c>
      <c r="B17" s="171" t="s">
        <v>85</v>
      </c>
      <c r="C17" s="172" t="s">
        <v>86</v>
      </c>
      <c r="D17" s="171" t="s">
        <v>198</v>
      </c>
      <c r="E17" s="173">
        <f t="shared" si="0"/>
        <v>60000</v>
      </c>
      <c r="F17" s="173">
        <f t="shared" si="1"/>
        <v>60000</v>
      </c>
      <c r="G17" s="173">
        <f t="shared" si="2"/>
        <v>60000</v>
      </c>
      <c r="H17" s="173">
        <v>60000</v>
      </c>
      <c r="I17" s="173">
        <v>0</v>
      </c>
      <c r="J17" s="173">
        <f t="shared" si="3"/>
        <v>0</v>
      </c>
      <c r="K17" s="173">
        <v>0</v>
      </c>
      <c r="L17" s="173">
        <v>0</v>
      </c>
      <c r="M17" s="173">
        <f t="shared" si="4"/>
        <v>0</v>
      </c>
      <c r="N17" s="173">
        <f t="shared" si="5"/>
        <v>0</v>
      </c>
      <c r="O17" s="173">
        <v>0</v>
      </c>
      <c r="P17" s="173">
        <v>0</v>
      </c>
      <c r="Q17" s="173">
        <f t="shared" si="6"/>
        <v>0</v>
      </c>
      <c r="R17" s="173">
        <v>0</v>
      </c>
      <c r="S17" s="173">
        <v>0</v>
      </c>
    </row>
    <row r="18" s="164" customFormat="1" ht="20.1" customHeight="1" spans="1:19">
      <c r="A18" s="171" t="s">
        <v>196</v>
      </c>
      <c r="B18" s="171" t="s">
        <v>84</v>
      </c>
      <c r="C18" s="172" t="s">
        <v>86</v>
      </c>
      <c r="D18" s="171" t="s">
        <v>199</v>
      </c>
      <c r="E18" s="173">
        <f t="shared" si="0"/>
        <v>5447</v>
      </c>
      <c r="F18" s="173">
        <f t="shared" si="1"/>
        <v>5000</v>
      </c>
      <c r="G18" s="173">
        <f t="shared" si="2"/>
        <v>5000</v>
      </c>
      <c r="H18" s="173">
        <v>5000</v>
      </c>
      <c r="I18" s="173">
        <v>0</v>
      </c>
      <c r="J18" s="173">
        <f t="shared" si="3"/>
        <v>0</v>
      </c>
      <c r="K18" s="173">
        <v>0</v>
      </c>
      <c r="L18" s="173">
        <v>0</v>
      </c>
      <c r="M18" s="173">
        <f t="shared" si="4"/>
        <v>447</v>
      </c>
      <c r="N18" s="173">
        <f t="shared" si="5"/>
        <v>447</v>
      </c>
      <c r="O18" s="173">
        <v>447</v>
      </c>
      <c r="P18" s="173">
        <v>0</v>
      </c>
      <c r="Q18" s="173">
        <f t="shared" si="6"/>
        <v>0</v>
      </c>
      <c r="R18" s="173">
        <v>0</v>
      </c>
      <c r="S18" s="173">
        <v>0</v>
      </c>
    </row>
    <row r="19" s="164" customFormat="1" ht="20.1" customHeight="1" spans="1:19">
      <c r="A19" s="171" t="s">
        <v>196</v>
      </c>
      <c r="B19" s="171" t="s">
        <v>121</v>
      </c>
      <c r="C19" s="172" t="s">
        <v>86</v>
      </c>
      <c r="D19" s="171" t="s">
        <v>200</v>
      </c>
      <c r="E19" s="173">
        <f t="shared" si="0"/>
        <v>119322</v>
      </c>
      <c r="F19" s="173">
        <f t="shared" si="1"/>
        <v>95000</v>
      </c>
      <c r="G19" s="173">
        <f t="shared" si="2"/>
        <v>95000</v>
      </c>
      <c r="H19" s="173">
        <v>95000</v>
      </c>
      <c r="I19" s="173">
        <v>0</v>
      </c>
      <c r="J19" s="173">
        <f t="shared" si="3"/>
        <v>0</v>
      </c>
      <c r="K19" s="173">
        <v>0</v>
      </c>
      <c r="L19" s="173">
        <v>0</v>
      </c>
      <c r="M19" s="173">
        <f t="shared" si="4"/>
        <v>24322</v>
      </c>
      <c r="N19" s="173">
        <f t="shared" si="5"/>
        <v>24322</v>
      </c>
      <c r="O19" s="173">
        <v>24322</v>
      </c>
      <c r="P19" s="173">
        <v>0</v>
      </c>
      <c r="Q19" s="173">
        <f t="shared" si="6"/>
        <v>0</v>
      </c>
      <c r="R19" s="173">
        <v>0</v>
      </c>
      <c r="S19" s="173">
        <v>0</v>
      </c>
    </row>
    <row r="20" s="164" customFormat="1" ht="20.1" customHeight="1" spans="1:19">
      <c r="A20" s="171" t="s">
        <v>196</v>
      </c>
      <c r="B20" s="171" t="s">
        <v>94</v>
      </c>
      <c r="C20" s="172" t="s">
        <v>86</v>
      </c>
      <c r="D20" s="171" t="s">
        <v>201</v>
      </c>
      <c r="E20" s="173">
        <f t="shared" si="0"/>
        <v>20000</v>
      </c>
      <c r="F20" s="173">
        <f t="shared" si="1"/>
        <v>20000</v>
      </c>
      <c r="G20" s="173">
        <f t="shared" si="2"/>
        <v>20000</v>
      </c>
      <c r="H20" s="173">
        <v>20000</v>
      </c>
      <c r="I20" s="173">
        <v>0</v>
      </c>
      <c r="J20" s="173">
        <f t="shared" si="3"/>
        <v>0</v>
      </c>
      <c r="K20" s="173">
        <v>0</v>
      </c>
      <c r="L20" s="173">
        <v>0</v>
      </c>
      <c r="M20" s="173">
        <f t="shared" si="4"/>
        <v>0</v>
      </c>
      <c r="N20" s="173">
        <f t="shared" si="5"/>
        <v>0</v>
      </c>
      <c r="O20" s="173">
        <v>0</v>
      </c>
      <c r="P20" s="173">
        <v>0</v>
      </c>
      <c r="Q20" s="173">
        <f t="shared" si="6"/>
        <v>0</v>
      </c>
      <c r="R20" s="173">
        <v>0</v>
      </c>
      <c r="S20" s="173">
        <v>0</v>
      </c>
    </row>
    <row r="21" s="164" customFormat="1" ht="20.1" customHeight="1" spans="1:19">
      <c r="A21" s="171" t="s">
        <v>196</v>
      </c>
      <c r="B21" s="171" t="s">
        <v>98</v>
      </c>
      <c r="C21" s="172" t="s">
        <v>86</v>
      </c>
      <c r="D21" s="171" t="s">
        <v>202</v>
      </c>
      <c r="E21" s="173">
        <f t="shared" si="0"/>
        <v>1047832.37</v>
      </c>
      <c r="F21" s="173">
        <f t="shared" si="1"/>
        <v>285000</v>
      </c>
      <c r="G21" s="173">
        <f t="shared" si="2"/>
        <v>285000</v>
      </c>
      <c r="H21" s="173">
        <v>35000</v>
      </c>
      <c r="I21" s="173">
        <v>250000</v>
      </c>
      <c r="J21" s="173">
        <f t="shared" si="3"/>
        <v>0</v>
      </c>
      <c r="K21" s="173">
        <v>0</v>
      </c>
      <c r="L21" s="173">
        <v>0</v>
      </c>
      <c r="M21" s="173">
        <f t="shared" si="4"/>
        <v>762832.37</v>
      </c>
      <c r="N21" s="173">
        <f t="shared" si="5"/>
        <v>762832.37</v>
      </c>
      <c r="O21" s="173">
        <v>8.28</v>
      </c>
      <c r="P21" s="173">
        <v>762824.09</v>
      </c>
      <c r="Q21" s="173">
        <f t="shared" si="6"/>
        <v>0</v>
      </c>
      <c r="R21" s="173">
        <v>0</v>
      </c>
      <c r="S21" s="173">
        <v>0</v>
      </c>
    </row>
    <row r="22" s="164" customFormat="1" ht="20.1" customHeight="1" spans="1:19">
      <c r="A22" s="171" t="s">
        <v>203</v>
      </c>
      <c r="B22" s="171" t="s">
        <v>4</v>
      </c>
      <c r="C22" s="172" t="s">
        <v>4</v>
      </c>
      <c r="D22" s="171" t="s">
        <v>204</v>
      </c>
      <c r="E22" s="173">
        <f t="shared" si="0"/>
        <v>1604390</v>
      </c>
      <c r="F22" s="173">
        <f t="shared" si="1"/>
        <v>1604390</v>
      </c>
      <c r="G22" s="173">
        <f t="shared" si="2"/>
        <v>1604390</v>
      </c>
      <c r="H22" s="173">
        <v>0</v>
      </c>
      <c r="I22" s="173">
        <v>1604390</v>
      </c>
      <c r="J22" s="173">
        <f t="shared" si="3"/>
        <v>0</v>
      </c>
      <c r="K22" s="173">
        <v>0</v>
      </c>
      <c r="L22" s="173">
        <v>0</v>
      </c>
      <c r="M22" s="173">
        <f t="shared" si="4"/>
        <v>0</v>
      </c>
      <c r="N22" s="173">
        <f t="shared" si="5"/>
        <v>0</v>
      </c>
      <c r="O22" s="173">
        <v>0</v>
      </c>
      <c r="P22" s="173">
        <v>0</v>
      </c>
      <c r="Q22" s="173">
        <f t="shared" si="6"/>
        <v>0</v>
      </c>
      <c r="R22" s="173">
        <v>0</v>
      </c>
      <c r="S22" s="173">
        <v>0</v>
      </c>
    </row>
    <row r="23" s="164" customFormat="1" ht="20.1" customHeight="1" spans="1:19">
      <c r="A23" s="171" t="s">
        <v>205</v>
      </c>
      <c r="B23" s="171" t="s">
        <v>121</v>
      </c>
      <c r="C23" s="172" t="s">
        <v>86</v>
      </c>
      <c r="D23" s="171" t="s">
        <v>206</v>
      </c>
      <c r="E23" s="173">
        <f t="shared" si="0"/>
        <v>1604390</v>
      </c>
      <c r="F23" s="173">
        <f t="shared" si="1"/>
        <v>1604390</v>
      </c>
      <c r="G23" s="173">
        <f t="shared" si="2"/>
        <v>1604390</v>
      </c>
      <c r="H23" s="173">
        <v>0</v>
      </c>
      <c r="I23" s="173">
        <v>1604390</v>
      </c>
      <c r="J23" s="173">
        <f t="shared" si="3"/>
        <v>0</v>
      </c>
      <c r="K23" s="173">
        <v>0</v>
      </c>
      <c r="L23" s="173">
        <v>0</v>
      </c>
      <c r="M23" s="173">
        <f t="shared" si="4"/>
        <v>0</v>
      </c>
      <c r="N23" s="173">
        <f t="shared" si="5"/>
        <v>0</v>
      </c>
      <c r="O23" s="173">
        <v>0</v>
      </c>
      <c r="P23" s="173">
        <v>0</v>
      </c>
      <c r="Q23" s="173">
        <f t="shared" si="6"/>
        <v>0</v>
      </c>
      <c r="R23" s="173">
        <v>0</v>
      </c>
      <c r="S23" s="173">
        <v>0</v>
      </c>
    </row>
    <row r="24" s="164" customFormat="1" ht="20.1" customHeight="1" spans="1:19">
      <c r="A24" s="171" t="s">
        <v>207</v>
      </c>
      <c r="B24" s="171" t="s">
        <v>4</v>
      </c>
      <c r="C24" s="172" t="s">
        <v>4</v>
      </c>
      <c r="D24" s="171" t="s">
        <v>208</v>
      </c>
      <c r="E24" s="173">
        <f t="shared" si="0"/>
        <v>2300435.96</v>
      </c>
      <c r="F24" s="173">
        <f t="shared" si="1"/>
        <v>2300435.96</v>
      </c>
      <c r="G24" s="173">
        <f t="shared" si="2"/>
        <v>2300435.96</v>
      </c>
      <c r="H24" s="173">
        <v>2300435.96</v>
      </c>
      <c r="I24" s="173">
        <v>0</v>
      </c>
      <c r="J24" s="173">
        <f t="shared" si="3"/>
        <v>0</v>
      </c>
      <c r="K24" s="173">
        <v>0</v>
      </c>
      <c r="L24" s="173">
        <v>0</v>
      </c>
      <c r="M24" s="173">
        <f t="shared" si="4"/>
        <v>0</v>
      </c>
      <c r="N24" s="173">
        <f t="shared" si="5"/>
        <v>0</v>
      </c>
      <c r="O24" s="173">
        <v>0</v>
      </c>
      <c r="P24" s="173">
        <v>0</v>
      </c>
      <c r="Q24" s="173">
        <f t="shared" si="6"/>
        <v>0</v>
      </c>
      <c r="R24" s="173">
        <v>0</v>
      </c>
      <c r="S24" s="173">
        <v>0</v>
      </c>
    </row>
    <row r="25" s="164" customFormat="1" ht="20.1" customHeight="1" spans="1:19">
      <c r="A25" s="171" t="s">
        <v>209</v>
      </c>
      <c r="B25" s="171" t="s">
        <v>90</v>
      </c>
      <c r="C25" s="172" t="s">
        <v>86</v>
      </c>
      <c r="D25" s="171" t="s">
        <v>210</v>
      </c>
      <c r="E25" s="173">
        <f t="shared" si="0"/>
        <v>2065429.87</v>
      </c>
      <c r="F25" s="173">
        <f t="shared" si="1"/>
        <v>2065429.87</v>
      </c>
      <c r="G25" s="173">
        <f t="shared" si="2"/>
        <v>2065429.87</v>
      </c>
      <c r="H25" s="173">
        <v>2065429.87</v>
      </c>
      <c r="I25" s="173">
        <v>0</v>
      </c>
      <c r="J25" s="173">
        <f t="shared" si="3"/>
        <v>0</v>
      </c>
      <c r="K25" s="173">
        <v>0</v>
      </c>
      <c r="L25" s="173">
        <v>0</v>
      </c>
      <c r="M25" s="173">
        <f t="shared" si="4"/>
        <v>0</v>
      </c>
      <c r="N25" s="173">
        <f t="shared" si="5"/>
        <v>0</v>
      </c>
      <c r="O25" s="173">
        <v>0</v>
      </c>
      <c r="P25" s="173">
        <v>0</v>
      </c>
      <c r="Q25" s="173">
        <f t="shared" si="6"/>
        <v>0</v>
      </c>
      <c r="R25" s="173">
        <v>0</v>
      </c>
      <c r="S25" s="173">
        <v>0</v>
      </c>
    </row>
    <row r="26" s="164" customFormat="1" ht="20.1" customHeight="1" spans="1:19">
      <c r="A26" s="171" t="s">
        <v>209</v>
      </c>
      <c r="B26" s="171" t="s">
        <v>85</v>
      </c>
      <c r="C26" s="172" t="s">
        <v>86</v>
      </c>
      <c r="D26" s="171" t="s">
        <v>211</v>
      </c>
      <c r="E26" s="173">
        <f t="shared" si="0"/>
        <v>235006.09</v>
      </c>
      <c r="F26" s="173">
        <f t="shared" si="1"/>
        <v>235006.09</v>
      </c>
      <c r="G26" s="173">
        <f t="shared" si="2"/>
        <v>235006.09</v>
      </c>
      <c r="H26" s="173">
        <v>235006.09</v>
      </c>
      <c r="I26" s="173">
        <v>0</v>
      </c>
      <c r="J26" s="173">
        <f t="shared" si="3"/>
        <v>0</v>
      </c>
      <c r="K26" s="173">
        <v>0</v>
      </c>
      <c r="L26" s="173">
        <v>0</v>
      </c>
      <c r="M26" s="173">
        <f t="shared" si="4"/>
        <v>0</v>
      </c>
      <c r="N26" s="173">
        <f t="shared" si="5"/>
        <v>0</v>
      </c>
      <c r="O26" s="173">
        <v>0</v>
      </c>
      <c r="P26" s="173">
        <v>0</v>
      </c>
      <c r="Q26" s="173">
        <f t="shared" si="6"/>
        <v>0</v>
      </c>
      <c r="R26" s="173">
        <v>0</v>
      </c>
      <c r="S26" s="173">
        <v>0</v>
      </c>
    </row>
    <row r="27" s="164" customFormat="1" ht="20.1" customHeight="1" spans="1:19">
      <c r="A27" s="171" t="s">
        <v>212</v>
      </c>
      <c r="B27" s="171" t="s">
        <v>4</v>
      </c>
      <c r="C27" s="172" t="s">
        <v>4</v>
      </c>
      <c r="D27" s="171" t="s">
        <v>213</v>
      </c>
      <c r="E27" s="173">
        <f t="shared" si="0"/>
        <v>43956360.76</v>
      </c>
      <c r="F27" s="173">
        <f t="shared" si="1"/>
        <v>43321374.55</v>
      </c>
      <c r="G27" s="173">
        <f t="shared" si="2"/>
        <v>43321374.55</v>
      </c>
      <c r="H27" s="173">
        <v>42421374.55</v>
      </c>
      <c r="I27" s="173">
        <v>900000</v>
      </c>
      <c r="J27" s="173">
        <f t="shared" si="3"/>
        <v>0</v>
      </c>
      <c r="K27" s="173">
        <v>0</v>
      </c>
      <c r="L27" s="173">
        <v>0</v>
      </c>
      <c r="M27" s="173">
        <f t="shared" si="4"/>
        <v>634986.21</v>
      </c>
      <c r="N27" s="173">
        <f t="shared" si="5"/>
        <v>634986.21</v>
      </c>
      <c r="O27" s="173">
        <v>357062.78</v>
      </c>
      <c r="P27" s="173">
        <v>277923.43</v>
      </c>
      <c r="Q27" s="173">
        <f t="shared" si="6"/>
        <v>0</v>
      </c>
      <c r="R27" s="173">
        <v>0</v>
      </c>
      <c r="S27" s="173">
        <v>0</v>
      </c>
    </row>
    <row r="28" s="164" customFormat="1" ht="20.1" customHeight="1" spans="1:19">
      <c r="A28" s="171" t="s">
        <v>214</v>
      </c>
      <c r="B28" s="171" t="s">
        <v>90</v>
      </c>
      <c r="C28" s="172" t="s">
        <v>86</v>
      </c>
      <c r="D28" s="171" t="s">
        <v>215</v>
      </c>
      <c r="E28" s="173">
        <f t="shared" si="0"/>
        <v>41364211.01</v>
      </c>
      <c r="F28" s="173">
        <f t="shared" si="1"/>
        <v>41139679.67</v>
      </c>
      <c r="G28" s="173">
        <f t="shared" si="2"/>
        <v>41139679.67</v>
      </c>
      <c r="H28" s="173">
        <v>41139679.67</v>
      </c>
      <c r="I28" s="173">
        <v>0</v>
      </c>
      <c r="J28" s="173">
        <f t="shared" si="3"/>
        <v>0</v>
      </c>
      <c r="K28" s="173">
        <v>0</v>
      </c>
      <c r="L28" s="173">
        <v>0</v>
      </c>
      <c r="M28" s="173">
        <f t="shared" si="4"/>
        <v>224531.34</v>
      </c>
      <c r="N28" s="173">
        <f t="shared" si="5"/>
        <v>224531.34</v>
      </c>
      <c r="O28" s="173">
        <v>27406.7</v>
      </c>
      <c r="P28" s="173">
        <v>197124.64</v>
      </c>
      <c r="Q28" s="173">
        <f t="shared" si="6"/>
        <v>0</v>
      </c>
      <c r="R28" s="173">
        <v>0</v>
      </c>
      <c r="S28" s="173">
        <v>0</v>
      </c>
    </row>
    <row r="29" s="164" customFormat="1" ht="20.1" customHeight="1" spans="1:19">
      <c r="A29" s="171" t="s">
        <v>214</v>
      </c>
      <c r="B29" s="171" t="s">
        <v>100</v>
      </c>
      <c r="C29" s="172" t="s">
        <v>86</v>
      </c>
      <c r="D29" s="171" t="s">
        <v>216</v>
      </c>
      <c r="E29" s="173">
        <f t="shared" si="0"/>
        <v>907714.8</v>
      </c>
      <c r="F29" s="173">
        <f t="shared" si="1"/>
        <v>907714.8</v>
      </c>
      <c r="G29" s="173">
        <f t="shared" si="2"/>
        <v>907714.8</v>
      </c>
      <c r="H29" s="173">
        <v>907714.8</v>
      </c>
      <c r="I29" s="173">
        <v>0</v>
      </c>
      <c r="J29" s="173">
        <f t="shared" si="3"/>
        <v>0</v>
      </c>
      <c r="K29" s="173">
        <v>0</v>
      </c>
      <c r="L29" s="173">
        <v>0</v>
      </c>
      <c r="M29" s="173">
        <f t="shared" si="4"/>
        <v>0</v>
      </c>
      <c r="N29" s="173">
        <f t="shared" si="5"/>
        <v>0</v>
      </c>
      <c r="O29" s="173">
        <v>0</v>
      </c>
      <c r="P29" s="173">
        <v>0</v>
      </c>
      <c r="Q29" s="173">
        <f t="shared" si="6"/>
        <v>0</v>
      </c>
      <c r="R29" s="173">
        <v>0</v>
      </c>
      <c r="S29" s="173">
        <v>0</v>
      </c>
    </row>
    <row r="30" s="164" customFormat="1" ht="20.1" customHeight="1" spans="1:19">
      <c r="A30" s="171" t="s">
        <v>214</v>
      </c>
      <c r="B30" s="171" t="s">
        <v>98</v>
      </c>
      <c r="C30" s="172" t="s">
        <v>86</v>
      </c>
      <c r="D30" s="171" t="s">
        <v>217</v>
      </c>
      <c r="E30" s="173">
        <f t="shared" si="0"/>
        <v>1684434.95</v>
      </c>
      <c r="F30" s="173">
        <f t="shared" si="1"/>
        <v>1273980.08</v>
      </c>
      <c r="G30" s="173">
        <f t="shared" si="2"/>
        <v>1273980.08</v>
      </c>
      <c r="H30" s="173">
        <v>373980.08</v>
      </c>
      <c r="I30" s="173">
        <v>900000</v>
      </c>
      <c r="J30" s="173">
        <f t="shared" si="3"/>
        <v>0</v>
      </c>
      <c r="K30" s="173">
        <v>0</v>
      </c>
      <c r="L30" s="173">
        <v>0</v>
      </c>
      <c r="M30" s="173">
        <f t="shared" si="4"/>
        <v>410454.87</v>
      </c>
      <c r="N30" s="173">
        <f t="shared" si="5"/>
        <v>410454.87</v>
      </c>
      <c r="O30" s="173">
        <v>329656.08</v>
      </c>
      <c r="P30" s="173">
        <v>80798.79</v>
      </c>
      <c r="Q30" s="173">
        <f t="shared" si="6"/>
        <v>0</v>
      </c>
      <c r="R30" s="173">
        <v>0</v>
      </c>
      <c r="S30" s="173">
        <v>0</v>
      </c>
    </row>
    <row r="31" s="164" customFormat="1" ht="20.1" customHeight="1" spans="1:19">
      <c r="A31" s="171" t="s">
        <v>218</v>
      </c>
      <c r="B31" s="171" t="s">
        <v>4</v>
      </c>
      <c r="C31" s="172" t="s">
        <v>4</v>
      </c>
      <c r="D31" s="171" t="s">
        <v>219</v>
      </c>
      <c r="E31" s="173">
        <f t="shared" si="0"/>
        <v>390000</v>
      </c>
      <c r="F31" s="173">
        <f t="shared" si="1"/>
        <v>0</v>
      </c>
      <c r="G31" s="173">
        <f t="shared" si="2"/>
        <v>0</v>
      </c>
      <c r="H31" s="173">
        <v>0</v>
      </c>
      <c r="I31" s="173">
        <v>0</v>
      </c>
      <c r="J31" s="173">
        <f t="shared" si="3"/>
        <v>0</v>
      </c>
      <c r="K31" s="173">
        <v>0</v>
      </c>
      <c r="L31" s="173">
        <v>0</v>
      </c>
      <c r="M31" s="173">
        <f t="shared" si="4"/>
        <v>390000</v>
      </c>
      <c r="N31" s="173">
        <f t="shared" si="5"/>
        <v>390000</v>
      </c>
      <c r="O31" s="173">
        <v>0</v>
      </c>
      <c r="P31" s="173">
        <v>390000</v>
      </c>
      <c r="Q31" s="173">
        <f t="shared" si="6"/>
        <v>0</v>
      </c>
      <c r="R31" s="173">
        <v>0</v>
      </c>
      <c r="S31" s="173">
        <v>0</v>
      </c>
    </row>
    <row r="32" s="164" customFormat="1" ht="20.1" customHeight="1" spans="1:19">
      <c r="A32" s="171" t="s">
        <v>220</v>
      </c>
      <c r="B32" s="171" t="s">
        <v>98</v>
      </c>
      <c r="C32" s="172" t="s">
        <v>86</v>
      </c>
      <c r="D32" s="171" t="s">
        <v>221</v>
      </c>
      <c r="E32" s="173">
        <f t="shared" si="0"/>
        <v>390000</v>
      </c>
      <c r="F32" s="173">
        <f t="shared" si="1"/>
        <v>0</v>
      </c>
      <c r="G32" s="173">
        <f t="shared" si="2"/>
        <v>0</v>
      </c>
      <c r="H32" s="173">
        <v>0</v>
      </c>
      <c r="I32" s="173">
        <v>0</v>
      </c>
      <c r="J32" s="173">
        <f t="shared" si="3"/>
        <v>0</v>
      </c>
      <c r="K32" s="173">
        <v>0</v>
      </c>
      <c r="L32" s="173">
        <v>0</v>
      </c>
      <c r="M32" s="173">
        <f t="shared" si="4"/>
        <v>390000</v>
      </c>
      <c r="N32" s="173">
        <f t="shared" si="5"/>
        <v>390000</v>
      </c>
      <c r="O32" s="173">
        <v>0</v>
      </c>
      <c r="P32" s="173">
        <v>390000</v>
      </c>
      <c r="Q32" s="173">
        <f t="shared" si="6"/>
        <v>0</v>
      </c>
      <c r="R32" s="173">
        <v>0</v>
      </c>
      <c r="S32" s="173">
        <v>0</v>
      </c>
    </row>
  </sheetData>
  <mergeCells count="17">
    <mergeCell ref="A3:F3"/>
    <mergeCell ref="G3:Q3"/>
    <mergeCell ref="R3:S3"/>
    <mergeCell ref="A4:D4"/>
    <mergeCell ref="F4:L4"/>
    <mergeCell ref="M4:S4"/>
    <mergeCell ref="A5:B5"/>
    <mergeCell ref="G5:I5"/>
    <mergeCell ref="J5:L5"/>
    <mergeCell ref="N5:P5"/>
    <mergeCell ref="Q5:S5"/>
    <mergeCell ref="C5:C6"/>
    <mergeCell ref="D5:D6"/>
    <mergeCell ref="E4:E6"/>
    <mergeCell ref="F5:F6"/>
    <mergeCell ref="M5:M6"/>
    <mergeCell ref="A1:S2"/>
  </mergeCells>
  <printOptions horizontalCentered="1"/>
  <pageMargins left="0.393750011920929" right="0.393750011920929" top="0.393750011920929" bottom="0.393750011920929" header="0" footer="0"/>
  <pageSetup paperSize="9" orientation="portrait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I30"/>
  <sheetViews>
    <sheetView showGridLines="0" showZeros="0" workbookViewId="0">
      <selection activeCell="A10" sqref="$A10:$XFD10"/>
    </sheetView>
  </sheetViews>
  <sheetFormatPr defaultColWidth="9" defaultRowHeight="10.8"/>
  <cols>
    <col min="1" max="1" width="4.83333333333333" customWidth="1"/>
    <col min="2" max="3" width="3.66666666666667" customWidth="1"/>
    <col min="4" max="4" width="41.5" customWidth="1"/>
    <col min="5" max="5" width="25.6666666666667" customWidth="1"/>
    <col min="6" max="113" width="19.5" customWidth="1"/>
  </cols>
  <sheetData>
    <row r="1" ht="20.1" customHeight="1" spans="1:113">
      <c r="A1" s="76"/>
      <c r="B1" s="77"/>
      <c r="C1" s="77"/>
      <c r="D1" s="77"/>
      <c r="DI1" s="78" t="s">
        <v>222</v>
      </c>
    </row>
    <row r="2" ht="20.1" customHeight="1" spans="1:113">
      <c r="A2" s="79" t="s">
        <v>223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</row>
    <row r="3" ht="20.1" customHeight="1" spans="1:113">
      <c r="A3" s="80" t="s">
        <v>3</v>
      </c>
      <c r="B3" s="80"/>
      <c r="C3" s="80"/>
      <c r="D3" s="80" t="s">
        <v>224</v>
      </c>
      <c r="E3" s="140"/>
      <c r="F3" s="141"/>
      <c r="DI3" s="78" t="s">
        <v>5</v>
      </c>
    </row>
    <row r="4" ht="16.5" customHeight="1" spans="1:113">
      <c r="A4" s="142" t="s">
        <v>57</v>
      </c>
      <c r="B4" s="143"/>
      <c r="C4" s="143"/>
      <c r="D4" s="144"/>
      <c r="E4" s="108" t="s">
        <v>58</v>
      </c>
      <c r="F4" s="145" t="s">
        <v>225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53"/>
      <c r="T4" s="145" t="s">
        <v>226</v>
      </c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53"/>
      <c r="AV4" s="145" t="s">
        <v>227</v>
      </c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54"/>
      <c r="BH4" s="153"/>
      <c r="BI4" s="145" t="s">
        <v>228</v>
      </c>
      <c r="BJ4" s="146"/>
      <c r="BK4" s="146"/>
      <c r="BL4" s="146"/>
      <c r="BM4" s="153"/>
      <c r="BN4" s="145" t="s">
        <v>229</v>
      </c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53"/>
      <c r="CA4" s="145" t="s">
        <v>230</v>
      </c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3"/>
      <c r="CS4" s="158" t="s">
        <v>231</v>
      </c>
      <c r="CT4" s="159"/>
      <c r="CU4" s="160"/>
      <c r="CV4" s="158" t="s">
        <v>232</v>
      </c>
      <c r="CW4" s="159"/>
      <c r="CX4" s="159"/>
      <c r="CY4" s="159"/>
      <c r="CZ4" s="159"/>
      <c r="DA4" s="160"/>
      <c r="DB4" s="158" t="s">
        <v>233</v>
      </c>
      <c r="DC4" s="159"/>
      <c r="DD4" s="160"/>
      <c r="DE4" s="145" t="s">
        <v>234</v>
      </c>
      <c r="DF4" s="146"/>
      <c r="DG4" s="146"/>
      <c r="DH4" s="154"/>
      <c r="DI4" s="153"/>
    </row>
    <row r="5" ht="15" customHeight="1" spans="1:113">
      <c r="A5" s="88" t="s">
        <v>68</v>
      </c>
      <c r="B5" s="89"/>
      <c r="C5" s="90"/>
      <c r="D5" s="108" t="s">
        <v>235</v>
      </c>
      <c r="E5" s="93"/>
      <c r="F5" s="147" t="s">
        <v>73</v>
      </c>
      <c r="G5" s="147" t="s">
        <v>236</v>
      </c>
      <c r="H5" s="147" t="s">
        <v>237</v>
      </c>
      <c r="I5" s="147" t="s">
        <v>238</v>
      </c>
      <c r="J5" s="147" t="s">
        <v>239</v>
      </c>
      <c r="K5" s="147" t="s">
        <v>240</v>
      </c>
      <c r="L5" s="147" t="s">
        <v>241</v>
      </c>
      <c r="M5" s="147" t="s">
        <v>242</v>
      </c>
      <c r="N5" s="147" t="s">
        <v>243</v>
      </c>
      <c r="O5" s="147" t="s">
        <v>244</v>
      </c>
      <c r="P5" s="147" t="s">
        <v>245</v>
      </c>
      <c r="Q5" s="147" t="s">
        <v>246</v>
      </c>
      <c r="R5" s="147" t="s">
        <v>247</v>
      </c>
      <c r="S5" s="147" t="s">
        <v>248</v>
      </c>
      <c r="T5" s="147" t="s">
        <v>73</v>
      </c>
      <c r="U5" s="147" t="s">
        <v>249</v>
      </c>
      <c r="V5" s="147" t="s">
        <v>250</v>
      </c>
      <c r="W5" s="147" t="s">
        <v>251</v>
      </c>
      <c r="X5" s="147" t="s">
        <v>252</v>
      </c>
      <c r="Y5" s="147" t="s">
        <v>253</v>
      </c>
      <c r="Z5" s="147" t="s">
        <v>254</v>
      </c>
      <c r="AA5" s="147" t="s">
        <v>255</v>
      </c>
      <c r="AB5" s="147" t="s">
        <v>256</v>
      </c>
      <c r="AC5" s="147" t="s">
        <v>257</v>
      </c>
      <c r="AD5" s="147" t="s">
        <v>258</v>
      </c>
      <c r="AE5" s="147" t="s">
        <v>259</v>
      </c>
      <c r="AF5" s="147" t="s">
        <v>260</v>
      </c>
      <c r="AG5" s="147" t="s">
        <v>261</v>
      </c>
      <c r="AH5" s="147" t="s">
        <v>262</v>
      </c>
      <c r="AI5" s="147" t="s">
        <v>263</v>
      </c>
      <c r="AJ5" s="147" t="s">
        <v>264</v>
      </c>
      <c r="AK5" s="147" t="s">
        <v>265</v>
      </c>
      <c r="AL5" s="147" t="s">
        <v>266</v>
      </c>
      <c r="AM5" s="147" t="s">
        <v>267</v>
      </c>
      <c r="AN5" s="147" t="s">
        <v>268</v>
      </c>
      <c r="AO5" s="147" t="s">
        <v>269</v>
      </c>
      <c r="AP5" s="147" t="s">
        <v>270</v>
      </c>
      <c r="AQ5" s="147" t="s">
        <v>271</v>
      </c>
      <c r="AR5" s="147" t="s">
        <v>272</v>
      </c>
      <c r="AS5" s="147" t="s">
        <v>273</v>
      </c>
      <c r="AT5" s="147" t="s">
        <v>274</v>
      </c>
      <c r="AU5" s="147" t="s">
        <v>275</v>
      </c>
      <c r="AV5" s="147" t="s">
        <v>73</v>
      </c>
      <c r="AW5" s="147" t="s">
        <v>276</v>
      </c>
      <c r="AX5" s="147" t="s">
        <v>277</v>
      </c>
      <c r="AY5" s="147" t="s">
        <v>278</v>
      </c>
      <c r="AZ5" s="147" t="s">
        <v>279</v>
      </c>
      <c r="BA5" s="147" t="s">
        <v>280</v>
      </c>
      <c r="BB5" s="147" t="s">
        <v>281</v>
      </c>
      <c r="BC5" s="147" t="s">
        <v>282</v>
      </c>
      <c r="BD5" s="147" t="s">
        <v>283</v>
      </c>
      <c r="BE5" s="147" t="s">
        <v>284</v>
      </c>
      <c r="BF5" s="92" t="s">
        <v>285</v>
      </c>
      <c r="BG5" s="155" t="s">
        <v>286</v>
      </c>
      <c r="BH5" s="134" t="s">
        <v>287</v>
      </c>
      <c r="BI5" s="92" t="s">
        <v>73</v>
      </c>
      <c r="BJ5" s="92" t="s">
        <v>288</v>
      </c>
      <c r="BK5" s="92" t="s">
        <v>289</v>
      </c>
      <c r="BL5" s="92" t="s">
        <v>290</v>
      </c>
      <c r="BM5" s="92" t="s">
        <v>291</v>
      </c>
      <c r="BN5" s="147" t="s">
        <v>73</v>
      </c>
      <c r="BO5" s="147" t="s">
        <v>292</v>
      </c>
      <c r="BP5" s="147" t="s">
        <v>293</v>
      </c>
      <c r="BQ5" s="147" t="s">
        <v>294</v>
      </c>
      <c r="BR5" s="147" t="s">
        <v>295</v>
      </c>
      <c r="BS5" s="147" t="s">
        <v>296</v>
      </c>
      <c r="BT5" s="147" t="s">
        <v>297</v>
      </c>
      <c r="BU5" s="147" t="s">
        <v>298</v>
      </c>
      <c r="BV5" s="147" t="s">
        <v>299</v>
      </c>
      <c r="BW5" s="147" t="s">
        <v>300</v>
      </c>
      <c r="BX5" s="157" t="s">
        <v>301</v>
      </c>
      <c r="BY5" s="157" t="s">
        <v>302</v>
      </c>
      <c r="BZ5" s="147" t="s">
        <v>303</v>
      </c>
      <c r="CA5" s="147" t="s">
        <v>73</v>
      </c>
      <c r="CB5" s="147" t="s">
        <v>292</v>
      </c>
      <c r="CC5" s="147" t="s">
        <v>293</v>
      </c>
      <c r="CD5" s="147" t="s">
        <v>294</v>
      </c>
      <c r="CE5" s="147" t="s">
        <v>295</v>
      </c>
      <c r="CF5" s="147" t="s">
        <v>296</v>
      </c>
      <c r="CG5" s="147" t="s">
        <v>297</v>
      </c>
      <c r="CH5" s="147" t="s">
        <v>298</v>
      </c>
      <c r="CI5" s="147" t="s">
        <v>304</v>
      </c>
      <c r="CJ5" s="147" t="s">
        <v>305</v>
      </c>
      <c r="CK5" s="147" t="s">
        <v>306</v>
      </c>
      <c r="CL5" s="147" t="s">
        <v>307</v>
      </c>
      <c r="CM5" s="147" t="s">
        <v>299</v>
      </c>
      <c r="CN5" s="147" t="s">
        <v>300</v>
      </c>
      <c r="CO5" s="147" t="s">
        <v>308</v>
      </c>
      <c r="CP5" s="157" t="s">
        <v>301</v>
      </c>
      <c r="CQ5" s="157" t="s">
        <v>302</v>
      </c>
      <c r="CR5" s="147" t="s">
        <v>309</v>
      </c>
      <c r="CS5" s="157" t="s">
        <v>73</v>
      </c>
      <c r="CT5" s="157" t="s">
        <v>310</v>
      </c>
      <c r="CU5" s="147" t="s">
        <v>311</v>
      </c>
      <c r="CV5" s="157" t="s">
        <v>73</v>
      </c>
      <c r="CW5" s="157" t="s">
        <v>310</v>
      </c>
      <c r="CX5" s="147" t="s">
        <v>312</v>
      </c>
      <c r="CY5" s="157" t="s">
        <v>313</v>
      </c>
      <c r="CZ5" s="157" t="s">
        <v>314</v>
      </c>
      <c r="DA5" s="92" t="s">
        <v>311</v>
      </c>
      <c r="DB5" s="157" t="s">
        <v>73</v>
      </c>
      <c r="DC5" s="157" t="s">
        <v>233</v>
      </c>
      <c r="DD5" s="157" t="s">
        <v>315</v>
      </c>
      <c r="DE5" s="147" t="s">
        <v>73</v>
      </c>
      <c r="DF5" s="147" t="s">
        <v>316</v>
      </c>
      <c r="DG5" s="92" t="s">
        <v>317</v>
      </c>
      <c r="DH5" s="155" t="s">
        <v>318</v>
      </c>
      <c r="DI5" s="161" t="s">
        <v>234</v>
      </c>
    </row>
    <row r="6" ht="21.75" customHeight="1" spans="1:113">
      <c r="A6" s="95" t="s">
        <v>78</v>
      </c>
      <c r="B6" s="94" t="s">
        <v>79</v>
      </c>
      <c r="C6" s="96" t="s">
        <v>80</v>
      </c>
      <c r="D6" s="98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8"/>
      <c r="BG6" s="156"/>
      <c r="BH6" s="137"/>
      <c r="BI6" s="98"/>
      <c r="BJ6" s="98"/>
      <c r="BK6" s="98"/>
      <c r="BL6" s="98"/>
      <c r="BM6" s="98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118"/>
      <c r="BY6" s="118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118"/>
      <c r="CQ6" s="118"/>
      <c r="CR6" s="99"/>
      <c r="CS6" s="118"/>
      <c r="CT6" s="118"/>
      <c r="CU6" s="99"/>
      <c r="CV6" s="118"/>
      <c r="CW6" s="118"/>
      <c r="CX6" s="99"/>
      <c r="CY6" s="118"/>
      <c r="CZ6" s="118"/>
      <c r="DA6" s="98"/>
      <c r="DB6" s="118"/>
      <c r="DC6" s="118"/>
      <c r="DD6" s="118"/>
      <c r="DE6" s="99"/>
      <c r="DF6" s="99"/>
      <c r="DG6" s="98"/>
      <c r="DH6" s="156"/>
      <c r="DI6" s="162"/>
    </row>
    <row r="7" ht="20.1" customHeight="1" spans="1:113">
      <c r="A7" s="126" t="s">
        <v>4</v>
      </c>
      <c r="B7" s="126" t="s">
        <v>4</v>
      </c>
      <c r="C7" s="126" t="s">
        <v>4</v>
      </c>
      <c r="D7" s="101" t="s">
        <v>58</v>
      </c>
      <c r="E7" s="119">
        <f t="shared" ref="E7:E30" si="0">SUM(F7,T7,AV7,BI7,BN7,CA7,CS7,CV7,DB7,DE7)</f>
        <v>96600239.94</v>
      </c>
      <c r="F7" s="120">
        <f t="shared" ref="F7:F30" si="1">SUM(G7:S7)</f>
        <v>19827711.85</v>
      </c>
      <c r="G7" s="120">
        <v>3436920</v>
      </c>
      <c r="H7" s="120">
        <v>2009580</v>
      </c>
      <c r="I7" s="120">
        <v>327885</v>
      </c>
      <c r="J7" s="120">
        <v>0</v>
      </c>
      <c r="K7" s="120">
        <v>559404</v>
      </c>
      <c r="L7" s="120">
        <v>995287.84</v>
      </c>
      <c r="M7" s="120">
        <v>0</v>
      </c>
      <c r="N7" s="120">
        <v>497643.92</v>
      </c>
      <c r="O7" s="121">
        <v>0</v>
      </c>
      <c r="P7" s="121">
        <v>39148.09</v>
      </c>
      <c r="Q7" s="121">
        <v>599728</v>
      </c>
      <c r="R7" s="121">
        <v>0</v>
      </c>
      <c r="S7" s="121">
        <v>11362115</v>
      </c>
      <c r="T7" s="121">
        <f t="shared" ref="T7:T30" si="2">SUM(U7:AU7)</f>
        <v>31846763.54</v>
      </c>
      <c r="U7" s="121">
        <v>315000</v>
      </c>
      <c r="V7" s="121">
        <v>95000</v>
      </c>
      <c r="W7" s="121">
        <v>0</v>
      </c>
      <c r="X7" s="121">
        <v>0</v>
      </c>
      <c r="Y7" s="121">
        <v>45000</v>
      </c>
      <c r="Z7" s="121">
        <v>78000</v>
      </c>
      <c r="AA7" s="121">
        <v>385000</v>
      </c>
      <c r="AB7" s="121">
        <v>0</v>
      </c>
      <c r="AC7" s="121">
        <v>20000</v>
      </c>
      <c r="AD7" s="121">
        <v>247000</v>
      </c>
      <c r="AE7" s="121">
        <v>0</v>
      </c>
      <c r="AF7" s="121">
        <v>25000</v>
      </c>
      <c r="AG7" s="121">
        <v>0</v>
      </c>
      <c r="AH7" s="121">
        <v>65000</v>
      </c>
      <c r="AI7" s="121">
        <v>5000</v>
      </c>
      <c r="AJ7" s="121">
        <v>120000</v>
      </c>
      <c r="AK7" s="121">
        <v>0</v>
      </c>
      <c r="AL7" s="121">
        <v>0</v>
      </c>
      <c r="AM7" s="121">
        <v>0</v>
      </c>
      <c r="AN7" s="121">
        <v>0</v>
      </c>
      <c r="AO7" s="121">
        <v>0</v>
      </c>
      <c r="AP7" s="121">
        <v>72556.34</v>
      </c>
      <c r="AQ7" s="121">
        <v>70927.2</v>
      </c>
      <c r="AR7" s="121">
        <v>0</v>
      </c>
      <c r="AS7" s="121">
        <v>618280</v>
      </c>
      <c r="AT7" s="121">
        <v>0</v>
      </c>
      <c r="AU7" s="121">
        <v>29685000</v>
      </c>
      <c r="AV7" s="121">
        <f t="shared" ref="AV7:AV30" si="3">SUM(AW7:BH7)</f>
        <v>43321374.55</v>
      </c>
      <c r="AW7" s="121">
        <v>639442.8</v>
      </c>
      <c r="AX7" s="121">
        <v>268272</v>
      </c>
      <c r="AY7" s="121">
        <v>0</v>
      </c>
      <c r="AZ7" s="121">
        <v>11000000</v>
      </c>
      <c r="BA7" s="121">
        <v>30139679.67</v>
      </c>
      <c r="BB7" s="121">
        <v>0</v>
      </c>
      <c r="BC7" s="121">
        <v>0</v>
      </c>
      <c r="BD7" s="121">
        <v>0</v>
      </c>
      <c r="BE7" s="121">
        <v>0</v>
      </c>
      <c r="BF7" s="121">
        <v>0</v>
      </c>
      <c r="BG7" s="121" t="s">
        <v>319</v>
      </c>
      <c r="BH7" s="121">
        <v>1273980.08</v>
      </c>
      <c r="BI7" s="121">
        <f t="shared" ref="BI7:BI30" si="4">SUM(BJ7:BM7)</f>
        <v>0</v>
      </c>
      <c r="BJ7" s="121">
        <v>0</v>
      </c>
      <c r="BK7" s="121">
        <v>0</v>
      </c>
      <c r="BL7" s="121">
        <v>0</v>
      </c>
      <c r="BM7" s="121">
        <v>0</v>
      </c>
      <c r="BN7" s="121">
        <f t="shared" ref="BN7:BN30" si="5">SUM(BO7:BZ7)</f>
        <v>0</v>
      </c>
      <c r="BO7" s="121">
        <v>0</v>
      </c>
      <c r="BP7" s="121">
        <v>0</v>
      </c>
      <c r="BQ7" s="121">
        <v>0</v>
      </c>
      <c r="BR7" s="121">
        <v>0</v>
      </c>
      <c r="BS7" s="121">
        <v>0</v>
      </c>
      <c r="BT7" s="121">
        <v>0</v>
      </c>
      <c r="BU7" s="121">
        <v>0</v>
      </c>
      <c r="BV7" s="121">
        <v>0</v>
      </c>
      <c r="BW7" s="121">
        <v>0</v>
      </c>
      <c r="BX7" s="121">
        <v>0</v>
      </c>
      <c r="BY7" s="121">
        <v>0</v>
      </c>
      <c r="BZ7" s="121">
        <v>0</v>
      </c>
      <c r="CA7" s="121">
        <f t="shared" ref="CA7:CA30" si="6">SUM(CB7:CN7)</f>
        <v>1604390</v>
      </c>
      <c r="CB7" s="121">
        <v>0</v>
      </c>
      <c r="CC7" s="121">
        <v>0</v>
      </c>
      <c r="CD7" s="121">
        <v>0</v>
      </c>
      <c r="CE7" s="121">
        <v>0</v>
      </c>
      <c r="CF7" s="121">
        <v>0</v>
      </c>
      <c r="CG7" s="121">
        <v>1604390</v>
      </c>
      <c r="CH7" s="121">
        <v>0</v>
      </c>
      <c r="CI7" s="121">
        <v>0</v>
      </c>
      <c r="CJ7" s="121">
        <v>0</v>
      </c>
      <c r="CK7" s="121">
        <v>0</v>
      </c>
      <c r="CL7" s="121">
        <v>0</v>
      </c>
      <c r="CM7" s="121">
        <v>0</v>
      </c>
      <c r="CN7" s="121">
        <v>0</v>
      </c>
      <c r="CO7" s="121">
        <f t="shared" ref="CO7:CO30" si="7">SUM(CP7:CR7)</f>
        <v>0</v>
      </c>
      <c r="CP7" s="121">
        <v>0</v>
      </c>
      <c r="CQ7" s="121">
        <v>0</v>
      </c>
      <c r="CR7" s="121">
        <v>0</v>
      </c>
      <c r="CS7" s="121">
        <f t="shared" ref="CS7:CS30" si="8">SUM(CT7,CU7)</f>
        <v>0</v>
      </c>
      <c r="CT7" s="121">
        <v>0</v>
      </c>
      <c r="CU7" s="121">
        <v>0</v>
      </c>
      <c r="CV7" s="121">
        <f t="shared" ref="CV7:CV30" si="9">SUM(CW7:DA7)</f>
        <v>0</v>
      </c>
      <c r="CW7" s="121">
        <v>0</v>
      </c>
      <c r="CX7" s="121">
        <v>0</v>
      </c>
      <c r="CY7" s="121">
        <v>0</v>
      </c>
      <c r="CZ7" s="121">
        <v>0</v>
      </c>
      <c r="DA7" s="121">
        <v>0</v>
      </c>
      <c r="DB7" s="121">
        <f t="shared" ref="DB7:DB30" si="10">SUM(DC7,DD7)</f>
        <v>0</v>
      </c>
      <c r="DC7" s="121">
        <v>0</v>
      </c>
      <c r="DD7" s="121">
        <v>0</v>
      </c>
      <c r="DE7" s="121">
        <f t="shared" ref="DE7:DE30" si="11">SUM(DF7:DI7)</f>
        <v>0</v>
      </c>
      <c r="DF7" s="121">
        <v>0</v>
      </c>
      <c r="DG7" s="121">
        <v>0</v>
      </c>
      <c r="DH7" s="120">
        <v>0</v>
      </c>
      <c r="DI7" s="104">
        <v>0</v>
      </c>
    </row>
    <row r="8" ht="20.1" customHeight="1" spans="1:113">
      <c r="A8" s="126" t="s">
        <v>4</v>
      </c>
      <c r="B8" s="126" t="s">
        <v>4</v>
      </c>
      <c r="C8" s="126" t="s">
        <v>4</v>
      </c>
      <c r="D8" s="101" t="s">
        <v>0</v>
      </c>
      <c r="E8" s="119">
        <f t="shared" si="0"/>
        <v>96600239.94</v>
      </c>
      <c r="F8" s="120">
        <f t="shared" si="1"/>
        <v>19827711.85</v>
      </c>
      <c r="G8" s="120">
        <v>3436920</v>
      </c>
      <c r="H8" s="120">
        <v>2009580</v>
      </c>
      <c r="I8" s="120">
        <v>327885</v>
      </c>
      <c r="J8" s="120">
        <v>0</v>
      </c>
      <c r="K8" s="120">
        <v>559404</v>
      </c>
      <c r="L8" s="120">
        <v>995287.84</v>
      </c>
      <c r="M8" s="120">
        <v>0</v>
      </c>
      <c r="N8" s="120">
        <v>497643.92</v>
      </c>
      <c r="O8" s="121">
        <v>0</v>
      </c>
      <c r="P8" s="121">
        <v>39148.09</v>
      </c>
      <c r="Q8" s="121">
        <v>599728</v>
      </c>
      <c r="R8" s="121">
        <v>0</v>
      </c>
      <c r="S8" s="121">
        <v>11362115</v>
      </c>
      <c r="T8" s="121">
        <f t="shared" si="2"/>
        <v>31846763.54</v>
      </c>
      <c r="U8" s="121">
        <v>315000</v>
      </c>
      <c r="V8" s="121">
        <v>95000</v>
      </c>
      <c r="W8" s="121">
        <v>0</v>
      </c>
      <c r="X8" s="121">
        <v>0</v>
      </c>
      <c r="Y8" s="121">
        <v>45000</v>
      </c>
      <c r="Z8" s="121">
        <v>78000</v>
      </c>
      <c r="AA8" s="121">
        <v>385000</v>
      </c>
      <c r="AB8" s="121">
        <v>0</v>
      </c>
      <c r="AC8" s="121">
        <v>20000</v>
      </c>
      <c r="AD8" s="121">
        <v>247000</v>
      </c>
      <c r="AE8" s="121">
        <v>0</v>
      </c>
      <c r="AF8" s="121">
        <v>25000</v>
      </c>
      <c r="AG8" s="121">
        <v>0</v>
      </c>
      <c r="AH8" s="121">
        <v>65000</v>
      </c>
      <c r="AI8" s="121">
        <v>5000</v>
      </c>
      <c r="AJ8" s="121">
        <v>120000</v>
      </c>
      <c r="AK8" s="121">
        <v>0</v>
      </c>
      <c r="AL8" s="121">
        <v>0</v>
      </c>
      <c r="AM8" s="121">
        <v>0</v>
      </c>
      <c r="AN8" s="121">
        <v>0</v>
      </c>
      <c r="AO8" s="121">
        <v>0</v>
      </c>
      <c r="AP8" s="121">
        <v>72556.34</v>
      </c>
      <c r="AQ8" s="121">
        <v>70927.2</v>
      </c>
      <c r="AR8" s="121">
        <v>0</v>
      </c>
      <c r="AS8" s="121">
        <v>618280</v>
      </c>
      <c r="AT8" s="121">
        <v>0</v>
      </c>
      <c r="AU8" s="121">
        <v>29685000</v>
      </c>
      <c r="AV8" s="121">
        <f t="shared" si="3"/>
        <v>43321374.55</v>
      </c>
      <c r="AW8" s="121">
        <v>639442.8</v>
      </c>
      <c r="AX8" s="121">
        <v>268272</v>
      </c>
      <c r="AY8" s="121">
        <v>0</v>
      </c>
      <c r="AZ8" s="121">
        <v>11000000</v>
      </c>
      <c r="BA8" s="121">
        <v>30139679.67</v>
      </c>
      <c r="BB8" s="121">
        <v>0</v>
      </c>
      <c r="BC8" s="121">
        <v>0</v>
      </c>
      <c r="BD8" s="121">
        <v>0</v>
      </c>
      <c r="BE8" s="121">
        <v>0</v>
      </c>
      <c r="BF8" s="121">
        <v>0</v>
      </c>
      <c r="BG8" s="121" t="s">
        <v>319</v>
      </c>
      <c r="BH8" s="121">
        <v>1273980.08</v>
      </c>
      <c r="BI8" s="121">
        <f t="shared" si="4"/>
        <v>0</v>
      </c>
      <c r="BJ8" s="121">
        <v>0</v>
      </c>
      <c r="BK8" s="121">
        <v>0</v>
      </c>
      <c r="BL8" s="121">
        <v>0</v>
      </c>
      <c r="BM8" s="121">
        <v>0</v>
      </c>
      <c r="BN8" s="121">
        <f t="shared" si="5"/>
        <v>0</v>
      </c>
      <c r="BO8" s="121">
        <v>0</v>
      </c>
      <c r="BP8" s="121">
        <v>0</v>
      </c>
      <c r="BQ8" s="121">
        <v>0</v>
      </c>
      <c r="BR8" s="121">
        <v>0</v>
      </c>
      <c r="BS8" s="121">
        <v>0</v>
      </c>
      <c r="BT8" s="121">
        <v>0</v>
      </c>
      <c r="BU8" s="121">
        <v>0</v>
      </c>
      <c r="BV8" s="121">
        <v>0</v>
      </c>
      <c r="BW8" s="121">
        <v>0</v>
      </c>
      <c r="BX8" s="121">
        <v>0</v>
      </c>
      <c r="BY8" s="121">
        <v>0</v>
      </c>
      <c r="BZ8" s="121">
        <v>0</v>
      </c>
      <c r="CA8" s="121">
        <f t="shared" si="6"/>
        <v>1604390</v>
      </c>
      <c r="CB8" s="121">
        <v>0</v>
      </c>
      <c r="CC8" s="121">
        <v>0</v>
      </c>
      <c r="CD8" s="121">
        <v>0</v>
      </c>
      <c r="CE8" s="121">
        <v>0</v>
      </c>
      <c r="CF8" s="121">
        <v>0</v>
      </c>
      <c r="CG8" s="121">
        <v>1604390</v>
      </c>
      <c r="CH8" s="121">
        <v>0</v>
      </c>
      <c r="CI8" s="121">
        <v>0</v>
      </c>
      <c r="CJ8" s="121">
        <v>0</v>
      </c>
      <c r="CK8" s="121">
        <v>0</v>
      </c>
      <c r="CL8" s="121">
        <v>0</v>
      </c>
      <c r="CM8" s="121">
        <v>0</v>
      </c>
      <c r="CN8" s="121">
        <v>0</v>
      </c>
      <c r="CO8" s="121">
        <f t="shared" si="7"/>
        <v>0</v>
      </c>
      <c r="CP8" s="121">
        <v>0</v>
      </c>
      <c r="CQ8" s="121">
        <v>0</v>
      </c>
      <c r="CR8" s="121">
        <v>0</v>
      </c>
      <c r="CS8" s="121">
        <f t="shared" si="8"/>
        <v>0</v>
      </c>
      <c r="CT8" s="121">
        <v>0</v>
      </c>
      <c r="CU8" s="121">
        <v>0</v>
      </c>
      <c r="CV8" s="121">
        <f t="shared" si="9"/>
        <v>0</v>
      </c>
      <c r="CW8" s="121">
        <v>0</v>
      </c>
      <c r="CX8" s="121">
        <v>0</v>
      </c>
      <c r="CY8" s="121">
        <v>0</v>
      </c>
      <c r="CZ8" s="121">
        <v>0</v>
      </c>
      <c r="DA8" s="121">
        <v>0</v>
      </c>
      <c r="DB8" s="121">
        <f t="shared" si="10"/>
        <v>0</v>
      </c>
      <c r="DC8" s="121">
        <v>0</v>
      </c>
      <c r="DD8" s="121">
        <v>0</v>
      </c>
      <c r="DE8" s="121">
        <f t="shared" si="11"/>
        <v>0</v>
      </c>
      <c r="DF8" s="121">
        <v>0</v>
      </c>
      <c r="DG8" s="121">
        <v>0</v>
      </c>
      <c r="DH8" s="120">
        <v>0</v>
      </c>
      <c r="DI8" s="104">
        <v>0</v>
      </c>
    </row>
    <row r="9" ht="20.1" customHeight="1" spans="1:113">
      <c r="A9" s="126" t="s">
        <v>4</v>
      </c>
      <c r="B9" s="126" t="s">
        <v>4</v>
      </c>
      <c r="C9" s="126" t="s">
        <v>4</v>
      </c>
      <c r="D9" s="101" t="s">
        <v>82</v>
      </c>
      <c r="E9" s="119">
        <f t="shared" si="0"/>
        <v>96600239.94</v>
      </c>
      <c r="F9" s="120">
        <f t="shared" si="1"/>
        <v>19827711.85</v>
      </c>
      <c r="G9" s="120">
        <v>3436920</v>
      </c>
      <c r="H9" s="120">
        <v>2009580</v>
      </c>
      <c r="I9" s="120">
        <v>327885</v>
      </c>
      <c r="J9" s="120">
        <v>0</v>
      </c>
      <c r="K9" s="120">
        <v>559404</v>
      </c>
      <c r="L9" s="120">
        <v>995287.84</v>
      </c>
      <c r="M9" s="120">
        <v>0</v>
      </c>
      <c r="N9" s="120">
        <v>497643.92</v>
      </c>
      <c r="O9" s="121">
        <v>0</v>
      </c>
      <c r="P9" s="121">
        <v>39148.09</v>
      </c>
      <c r="Q9" s="121">
        <v>599728</v>
      </c>
      <c r="R9" s="121">
        <v>0</v>
      </c>
      <c r="S9" s="121">
        <v>11362115</v>
      </c>
      <c r="T9" s="121">
        <f t="shared" si="2"/>
        <v>31846763.54</v>
      </c>
      <c r="U9" s="121">
        <v>315000</v>
      </c>
      <c r="V9" s="121">
        <v>95000</v>
      </c>
      <c r="W9" s="121">
        <v>0</v>
      </c>
      <c r="X9" s="121">
        <v>0</v>
      </c>
      <c r="Y9" s="121">
        <v>45000</v>
      </c>
      <c r="Z9" s="121">
        <v>78000</v>
      </c>
      <c r="AA9" s="121">
        <v>385000</v>
      </c>
      <c r="AB9" s="121">
        <v>0</v>
      </c>
      <c r="AC9" s="121">
        <v>20000</v>
      </c>
      <c r="AD9" s="121">
        <v>247000</v>
      </c>
      <c r="AE9" s="121">
        <v>0</v>
      </c>
      <c r="AF9" s="121">
        <v>25000</v>
      </c>
      <c r="AG9" s="121">
        <v>0</v>
      </c>
      <c r="AH9" s="121">
        <v>65000</v>
      </c>
      <c r="AI9" s="121">
        <v>5000</v>
      </c>
      <c r="AJ9" s="121">
        <v>120000</v>
      </c>
      <c r="AK9" s="121">
        <v>0</v>
      </c>
      <c r="AL9" s="121">
        <v>0</v>
      </c>
      <c r="AM9" s="121">
        <v>0</v>
      </c>
      <c r="AN9" s="121">
        <v>0</v>
      </c>
      <c r="AO9" s="121">
        <v>0</v>
      </c>
      <c r="AP9" s="121">
        <v>72556.34</v>
      </c>
      <c r="AQ9" s="121">
        <v>70927.2</v>
      </c>
      <c r="AR9" s="121">
        <v>0</v>
      </c>
      <c r="AS9" s="121">
        <v>618280</v>
      </c>
      <c r="AT9" s="121">
        <v>0</v>
      </c>
      <c r="AU9" s="121">
        <v>29685000</v>
      </c>
      <c r="AV9" s="121">
        <f t="shared" si="3"/>
        <v>43321374.55</v>
      </c>
      <c r="AW9" s="121">
        <v>639442.8</v>
      </c>
      <c r="AX9" s="121">
        <v>268272</v>
      </c>
      <c r="AY9" s="121">
        <v>0</v>
      </c>
      <c r="AZ9" s="121">
        <v>11000000</v>
      </c>
      <c r="BA9" s="121">
        <v>30139679.67</v>
      </c>
      <c r="BB9" s="121">
        <v>0</v>
      </c>
      <c r="BC9" s="121">
        <v>0</v>
      </c>
      <c r="BD9" s="121">
        <v>0</v>
      </c>
      <c r="BE9" s="121">
        <v>0</v>
      </c>
      <c r="BF9" s="121">
        <v>0</v>
      </c>
      <c r="BG9" s="121" t="s">
        <v>319</v>
      </c>
      <c r="BH9" s="121">
        <v>1273980.08</v>
      </c>
      <c r="BI9" s="121">
        <f t="shared" si="4"/>
        <v>0</v>
      </c>
      <c r="BJ9" s="121">
        <v>0</v>
      </c>
      <c r="BK9" s="121">
        <v>0</v>
      </c>
      <c r="BL9" s="121">
        <v>0</v>
      </c>
      <c r="BM9" s="121">
        <v>0</v>
      </c>
      <c r="BN9" s="121">
        <f t="shared" si="5"/>
        <v>0</v>
      </c>
      <c r="BO9" s="121">
        <v>0</v>
      </c>
      <c r="BP9" s="121">
        <v>0</v>
      </c>
      <c r="BQ9" s="121">
        <v>0</v>
      </c>
      <c r="BR9" s="121">
        <v>0</v>
      </c>
      <c r="BS9" s="121">
        <v>0</v>
      </c>
      <c r="BT9" s="121">
        <v>0</v>
      </c>
      <c r="BU9" s="121">
        <v>0</v>
      </c>
      <c r="BV9" s="121">
        <v>0</v>
      </c>
      <c r="BW9" s="121">
        <v>0</v>
      </c>
      <c r="BX9" s="121">
        <v>0</v>
      </c>
      <c r="BY9" s="121">
        <v>0</v>
      </c>
      <c r="BZ9" s="121">
        <v>0</v>
      </c>
      <c r="CA9" s="121">
        <f t="shared" si="6"/>
        <v>1604390</v>
      </c>
      <c r="CB9" s="121">
        <v>0</v>
      </c>
      <c r="CC9" s="121">
        <v>0</v>
      </c>
      <c r="CD9" s="121">
        <v>0</v>
      </c>
      <c r="CE9" s="121">
        <v>0</v>
      </c>
      <c r="CF9" s="121">
        <v>0</v>
      </c>
      <c r="CG9" s="121">
        <v>1604390</v>
      </c>
      <c r="CH9" s="121">
        <v>0</v>
      </c>
      <c r="CI9" s="121">
        <v>0</v>
      </c>
      <c r="CJ9" s="121">
        <v>0</v>
      </c>
      <c r="CK9" s="121">
        <v>0</v>
      </c>
      <c r="CL9" s="121">
        <v>0</v>
      </c>
      <c r="CM9" s="121">
        <v>0</v>
      </c>
      <c r="CN9" s="121">
        <v>0</v>
      </c>
      <c r="CO9" s="121">
        <f t="shared" si="7"/>
        <v>0</v>
      </c>
      <c r="CP9" s="121">
        <v>0</v>
      </c>
      <c r="CQ9" s="121">
        <v>0</v>
      </c>
      <c r="CR9" s="121">
        <v>0</v>
      </c>
      <c r="CS9" s="121">
        <f t="shared" si="8"/>
        <v>0</v>
      </c>
      <c r="CT9" s="121">
        <v>0</v>
      </c>
      <c r="CU9" s="121">
        <v>0</v>
      </c>
      <c r="CV9" s="121">
        <f t="shared" si="9"/>
        <v>0</v>
      </c>
      <c r="CW9" s="121">
        <v>0</v>
      </c>
      <c r="CX9" s="121">
        <v>0</v>
      </c>
      <c r="CY9" s="121">
        <v>0</v>
      </c>
      <c r="CZ9" s="121">
        <v>0</v>
      </c>
      <c r="DA9" s="121">
        <v>0</v>
      </c>
      <c r="DB9" s="121">
        <f t="shared" si="10"/>
        <v>0</v>
      </c>
      <c r="DC9" s="121">
        <v>0</v>
      </c>
      <c r="DD9" s="121">
        <v>0</v>
      </c>
      <c r="DE9" s="121">
        <f t="shared" si="11"/>
        <v>0</v>
      </c>
      <c r="DF9" s="121">
        <v>0</v>
      </c>
      <c r="DG9" s="121">
        <v>0</v>
      </c>
      <c r="DH9" s="120">
        <v>0</v>
      </c>
      <c r="DI9" s="104">
        <v>0</v>
      </c>
    </row>
    <row r="10" s="139" customFormat="1" ht="20.1" customHeight="1" spans="1:113">
      <c r="A10" s="148" t="s">
        <v>89</v>
      </c>
      <c r="B10" s="148" t="s">
        <v>90</v>
      </c>
      <c r="C10" s="148" t="s">
        <v>90</v>
      </c>
      <c r="D10" s="149" t="s">
        <v>91</v>
      </c>
      <c r="E10" s="150">
        <f t="shared" si="0"/>
        <v>40395475.38</v>
      </c>
      <c r="F10" s="151">
        <f t="shared" si="1"/>
        <v>7735052.09</v>
      </c>
      <c r="G10" s="151">
        <v>3436920</v>
      </c>
      <c r="H10" s="151">
        <v>2009580</v>
      </c>
      <c r="I10" s="151">
        <v>327885</v>
      </c>
      <c r="J10" s="151">
        <v>0</v>
      </c>
      <c r="K10" s="151">
        <v>559404</v>
      </c>
      <c r="L10" s="151">
        <v>0</v>
      </c>
      <c r="M10" s="151">
        <v>0</v>
      </c>
      <c r="N10" s="151">
        <v>0</v>
      </c>
      <c r="O10" s="152">
        <v>0</v>
      </c>
      <c r="P10" s="152">
        <v>39148.09</v>
      </c>
      <c r="Q10" s="152">
        <v>0</v>
      </c>
      <c r="R10" s="152">
        <v>0</v>
      </c>
      <c r="S10" s="152">
        <v>1362115</v>
      </c>
      <c r="T10" s="152">
        <f t="shared" si="2"/>
        <v>2146763.54</v>
      </c>
      <c r="U10" s="152">
        <v>165000</v>
      </c>
      <c r="V10" s="152">
        <v>95000</v>
      </c>
      <c r="W10" s="152">
        <v>0</v>
      </c>
      <c r="X10" s="152">
        <v>0</v>
      </c>
      <c r="Y10" s="152">
        <v>45000</v>
      </c>
      <c r="Z10" s="152">
        <v>78000</v>
      </c>
      <c r="AA10" s="152">
        <v>385000</v>
      </c>
      <c r="AB10" s="152">
        <v>0</v>
      </c>
      <c r="AC10" s="152">
        <v>20000</v>
      </c>
      <c r="AD10" s="152">
        <v>247000</v>
      </c>
      <c r="AE10" s="152">
        <v>0</v>
      </c>
      <c r="AF10" s="152">
        <v>25000</v>
      </c>
      <c r="AG10" s="152">
        <v>0</v>
      </c>
      <c r="AH10" s="152">
        <v>65000</v>
      </c>
      <c r="AI10" s="152">
        <v>5000</v>
      </c>
      <c r="AJ10" s="152">
        <v>120000</v>
      </c>
      <c r="AK10" s="152">
        <v>0</v>
      </c>
      <c r="AL10" s="152">
        <v>0</v>
      </c>
      <c r="AM10" s="152">
        <v>0</v>
      </c>
      <c r="AN10" s="152">
        <v>0</v>
      </c>
      <c r="AO10" s="152">
        <v>0</v>
      </c>
      <c r="AP10" s="152">
        <v>72556.34</v>
      </c>
      <c r="AQ10" s="152">
        <v>70927.2</v>
      </c>
      <c r="AR10" s="152">
        <v>0</v>
      </c>
      <c r="AS10" s="152">
        <v>618280</v>
      </c>
      <c r="AT10" s="152">
        <v>0</v>
      </c>
      <c r="AU10" s="152">
        <v>135000</v>
      </c>
      <c r="AV10" s="152">
        <f t="shared" si="3"/>
        <v>30513659.75</v>
      </c>
      <c r="AW10" s="152">
        <v>0</v>
      </c>
      <c r="AX10" s="152">
        <v>0</v>
      </c>
      <c r="AY10" s="152">
        <v>0</v>
      </c>
      <c r="AZ10" s="152">
        <v>0</v>
      </c>
      <c r="BA10" s="152">
        <v>30139679.67</v>
      </c>
      <c r="BB10" s="152">
        <v>0</v>
      </c>
      <c r="BC10" s="152">
        <v>0</v>
      </c>
      <c r="BD10" s="152">
        <v>0</v>
      </c>
      <c r="BE10" s="152">
        <v>0</v>
      </c>
      <c r="BF10" s="152">
        <v>0</v>
      </c>
      <c r="BG10" s="152" t="s">
        <v>319</v>
      </c>
      <c r="BH10" s="152">
        <v>373980.08</v>
      </c>
      <c r="BI10" s="152">
        <f t="shared" si="4"/>
        <v>0</v>
      </c>
      <c r="BJ10" s="152">
        <v>0</v>
      </c>
      <c r="BK10" s="152">
        <v>0</v>
      </c>
      <c r="BL10" s="152">
        <v>0</v>
      </c>
      <c r="BM10" s="152">
        <v>0</v>
      </c>
      <c r="BN10" s="152">
        <f t="shared" si="5"/>
        <v>0</v>
      </c>
      <c r="BO10" s="152">
        <v>0</v>
      </c>
      <c r="BP10" s="152">
        <v>0</v>
      </c>
      <c r="BQ10" s="152">
        <v>0</v>
      </c>
      <c r="BR10" s="152">
        <v>0</v>
      </c>
      <c r="BS10" s="152">
        <v>0</v>
      </c>
      <c r="BT10" s="152">
        <v>0</v>
      </c>
      <c r="BU10" s="152">
        <v>0</v>
      </c>
      <c r="BV10" s="152">
        <v>0</v>
      </c>
      <c r="BW10" s="152">
        <v>0</v>
      </c>
      <c r="BX10" s="152">
        <v>0</v>
      </c>
      <c r="BY10" s="152">
        <v>0</v>
      </c>
      <c r="BZ10" s="152">
        <v>0</v>
      </c>
      <c r="CA10" s="152">
        <f t="shared" si="6"/>
        <v>0</v>
      </c>
      <c r="CB10" s="152">
        <v>0</v>
      </c>
      <c r="CC10" s="152">
        <v>0</v>
      </c>
      <c r="CD10" s="152">
        <v>0</v>
      </c>
      <c r="CE10" s="152">
        <v>0</v>
      </c>
      <c r="CF10" s="152">
        <v>0</v>
      </c>
      <c r="CG10" s="152">
        <v>0</v>
      </c>
      <c r="CH10" s="152">
        <v>0</v>
      </c>
      <c r="CI10" s="152">
        <v>0</v>
      </c>
      <c r="CJ10" s="152">
        <v>0</v>
      </c>
      <c r="CK10" s="152">
        <v>0</v>
      </c>
      <c r="CL10" s="152">
        <v>0</v>
      </c>
      <c r="CM10" s="152">
        <v>0</v>
      </c>
      <c r="CN10" s="152">
        <v>0</v>
      </c>
      <c r="CO10" s="152">
        <f t="shared" si="7"/>
        <v>0</v>
      </c>
      <c r="CP10" s="152">
        <v>0</v>
      </c>
      <c r="CQ10" s="152">
        <v>0</v>
      </c>
      <c r="CR10" s="152">
        <v>0</v>
      </c>
      <c r="CS10" s="152">
        <f t="shared" si="8"/>
        <v>0</v>
      </c>
      <c r="CT10" s="152">
        <v>0</v>
      </c>
      <c r="CU10" s="152">
        <v>0</v>
      </c>
      <c r="CV10" s="152">
        <f t="shared" si="9"/>
        <v>0</v>
      </c>
      <c r="CW10" s="152">
        <v>0</v>
      </c>
      <c r="CX10" s="152">
        <v>0</v>
      </c>
      <c r="CY10" s="152">
        <v>0</v>
      </c>
      <c r="CZ10" s="152">
        <v>0</v>
      </c>
      <c r="DA10" s="152">
        <v>0</v>
      </c>
      <c r="DB10" s="152">
        <f t="shared" si="10"/>
        <v>0</v>
      </c>
      <c r="DC10" s="152">
        <v>0</v>
      </c>
      <c r="DD10" s="152">
        <v>0</v>
      </c>
      <c r="DE10" s="152">
        <f t="shared" si="11"/>
        <v>0</v>
      </c>
      <c r="DF10" s="152">
        <v>0</v>
      </c>
      <c r="DG10" s="152">
        <v>0</v>
      </c>
      <c r="DH10" s="151">
        <v>0</v>
      </c>
      <c r="DI10" s="163">
        <v>0</v>
      </c>
    </row>
    <row r="11" ht="20.1" customHeight="1" spans="1:113">
      <c r="A11" s="126" t="s">
        <v>89</v>
      </c>
      <c r="B11" s="126" t="s">
        <v>90</v>
      </c>
      <c r="C11" s="126" t="s">
        <v>92</v>
      </c>
      <c r="D11" s="101" t="s">
        <v>93</v>
      </c>
      <c r="E11" s="119">
        <f t="shared" si="0"/>
        <v>1604390</v>
      </c>
      <c r="F11" s="120">
        <f t="shared" si="1"/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1">
        <v>0</v>
      </c>
      <c r="P11" s="121">
        <v>0</v>
      </c>
      <c r="Q11" s="121">
        <v>0</v>
      </c>
      <c r="R11" s="121">
        <v>0</v>
      </c>
      <c r="S11" s="121">
        <v>0</v>
      </c>
      <c r="T11" s="121">
        <f t="shared" si="2"/>
        <v>0</v>
      </c>
      <c r="U11" s="121">
        <v>0</v>
      </c>
      <c r="V11" s="121">
        <v>0</v>
      </c>
      <c r="W11" s="121">
        <v>0</v>
      </c>
      <c r="X11" s="121">
        <v>0</v>
      </c>
      <c r="Y11" s="121">
        <v>0</v>
      </c>
      <c r="Z11" s="121">
        <v>0</v>
      </c>
      <c r="AA11" s="121">
        <v>0</v>
      </c>
      <c r="AB11" s="121">
        <v>0</v>
      </c>
      <c r="AC11" s="121">
        <v>0</v>
      </c>
      <c r="AD11" s="121">
        <v>0</v>
      </c>
      <c r="AE11" s="121">
        <v>0</v>
      </c>
      <c r="AF11" s="121">
        <v>0</v>
      </c>
      <c r="AG11" s="121">
        <v>0</v>
      </c>
      <c r="AH11" s="121">
        <v>0</v>
      </c>
      <c r="AI11" s="121">
        <v>0</v>
      </c>
      <c r="AJ11" s="121">
        <v>0</v>
      </c>
      <c r="AK11" s="121">
        <v>0</v>
      </c>
      <c r="AL11" s="121">
        <v>0</v>
      </c>
      <c r="AM11" s="121">
        <v>0</v>
      </c>
      <c r="AN11" s="121">
        <v>0</v>
      </c>
      <c r="AO11" s="121">
        <v>0</v>
      </c>
      <c r="AP11" s="121">
        <v>0</v>
      </c>
      <c r="AQ11" s="121">
        <v>0</v>
      </c>
      <c r="AR11" s="121">
        <v>0</v>
      </c>
      <c r="AS11" s="121">
        <v>0</v>
      </c>
      <c r="AT11" s="121">
        <v>0</v>
      </c>
      <c r="AU11" s="121">
        <v>0</v>
      </c>
      <c r="AV11" s="121">
        <f t="shared" si="3"/>
        <v>0</v>
      </c>
      <c r="AW11" s="121">
        <v>0</v>
      </c>
      <c r="AX11" s="121">
        <v>0</v>
      </c>
      <c r="AY11" s="121">
        <v>0</v>
      </c>
      <c r="AZ11" s="121">
        <v>0</v>
      </c>
      <c r="BA11" s="121">
        <v>0</v>
      </c>
      <c r="BB11" s="121">
        <v>0</v>
      </c>
      <c r="BC11" s="121">
        <v>0</v>
      </c>
      <c r="BD11" s="121">
        <v>0</v>
      </c>
      <c r="BE11" s="121">
        <v>0</v>
      </c>
      <c r="BF11" s="121">
        <v>0</v>
      </c>
      <c r="BG11" s="121" t="s">
        <v>319</v>
      </c>
      <c r="BH11" s="121">
        <v>0</v>
      </c>
      <c r="BI11" s="121">
        <f t="shared" si="4"/>
        <v>0</v>
      </c>
      <c r="BJ11" s="121">
        <v>0</v>
      </c>
      <c r="BK11" s="121">
        <v>0</v>
      </c>
      <c r="BL11" s="121">
        <v>0</v>
      </c>
      <c r="BM11" s="121">
        <v>0</v>
      </c>
      <c r="BN11" s="121">
        <f t="shared" si="5"/>
        <v>0</v>
      </c>
      <c r="BO11" s="121">
        <v>0</v>
      </c>
      <c r="BP11" s="121">
        <v>0</v>
      </c>
      <c r="BQ11" s="121">
        <v>0</v>
      </c>
      <c r="BR11" s="121">
        <v>0</v>
      </c>
      <c r="BS11" s="121">
        <v>0</v>
      </c>
      <c r="BT11" s="121">
        <v>0</v>
      </c>
      <c r="BU11" s="121">
        <v>0</v>
      </c>
      <c r="BV11" s="121">
        <v>0</v>
      </c>
      <c r="BW11" s="121">
        <v>0</v>
      </c>
      <c r="BX11" s="121">
        <v>0</v>
      </c>
      <c r="BY11" s="121">
        <v>0</v>
      </c>
      <c r="BZ11" s="121">
        <v>0</v>
      </c>
      <c r="CA11" s="121">
        <f t="shared" si="6"/>
        <v>1604390</v>
      </c>
      <c r="CB11" s="121">
        <v>0</v>
      </c>
      <c r="CC11" s="121">
        <v>0</v>
      </c>
      <c r="CD11" s="121">
        <v>0</v>
      </c>
      <c r="CE11" s="121">
        <v>0</v>
      </c>
      <c r="CF11" s="121">
        <v>0</v>
      </c>
      <c r="CG11" s="121">
        <v>1604390</v>
      </c>
      <c r="CH11" s="121">
        <v>0</v>
      </c>
      <c r="CI11" s="121">
        <v>0</v>
      </c>
      <c r="CJ11" s="121">
        <v>0</v>
      </c>
      <c r="CK11" s="121">
        <v>0</v>
      </c>
      <c r="CL11" s="121">
        <v>0</v>
      </c>
      <c r="CM11" s="121">
        <v>0</v>
      </c>
      <c r="CN11" s="121">
        <v>0</v>
      </c>
      <c r="CO11" s="121">
        <f t="shared" si="7"/>
        <v>0</v>
      </c>
      <c r="CP11" s="121">
        <v>0</v>
      </c>
      <c r="CQ11" s="121">
        <v>0</v>
      </c>
      <c r="CR11" s="121">
        <v>0</v>
      </c>
      <c r="CS11" s="121">
        <f t="shared" si="8"/>
        <v>0</v>
      </c>
      <c r="CT11" s="121">
        <v>0</v>
      </c>
      <c r="CU11" s="121">
        <v>0</v>
      </c>
      <c r="CV11" s="121">
        <f t="shared" si="9"/>
        <v>0</v>
      </c>
      <c r="CW11" s="121">
        <v>0</v>
      </c>
      <c r="CX11" s="121">
        <v>0</v>
      </c>
      <c r="CY11" s="121">
        <v>0</v>
      </c>
      <c r="CZ11" s="121">
        <v>0</v>
      </c>
      <c r="DA11" s="121">
        <v>0</v>
      </c>
      <c r="DB11" s="121">
        <f t="shared" si="10"/>
        <v>0</v>
      </c>
      <c r="DC11" s="121">
        <v>0</v>
      </c>
      <c r="DD11" s="121">
        <v>0</v>
      </c>
      <c r="DE11" s="121">
        <f t="shared" si="11"/>
        <v>0</v>
      </c>
      <c r="DF11" s="121">
        <v>0</v>
      </c>
      <c r="DG11" s="121">
        <v>0</v>
      </c>
      <c r="DH11" s="120">
        <v>0</v>
      </c>
      <c r="DI11" s="104">
        <v>0</v>
      </c>
    </row>
    <row r="12" ht="20.1" customHeight="1" spans="1:113">
      <c r="A12" s="126" t="s">
        <v>89</v>
      </c>
      <c r="B12" s="126" t="s">
        <v>90</v>
      </c>
      <c r="C12" s="126" t="s">
        <v>94</v>
      </c>
      <c r="D12" s="101" t="s">
        <v>95</v>
      </c>
      <c r="E12" s="119">
        <f t="shared" si="0"/>
        <v>120000</v>
      </c>
      <c r="F12" s="120">
        <f t="shared" si="1"/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0</v>
      </c>
      <c r="T12" s="121">
        <f t="shared" si="2"/>
        <v>120000</v>
      </c>
      <c r="U12" s="121">
        <v>120000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0</v>
      </c>
      <c r="AB12" s="121">
        <v>0</v>
      </c>
      <c r="AC12" s="121">
        <v>0</v>
      </c>
      <c r="AD12" s="121">
        <v>0</v>
      </c>
      <c r="AE12" s="121">
        <v>0</v>
      </c>
      <c r="AF12" s="121">
        <v>0</v>
      </c>
      <c r="AG12" s="121">
        <v>0</v>
      </c>
      <c r="AH12" s="121">
        <v>0</v>
      </c>
      <c r="AI12" s="121">
        <v>0</v>
      </c>
      <c r="AJ12" s="121">
        <v>0</v>
      </c>
      <c r="AK12" s="121">
        <v>0</v>
      </c>
      <c r="AL12" s="121">
        <v>0</v>
      </c>
      <c r="AM12" s="121">
        <v>0</v>
      </c>
      <c r="AN12" s="121">
        <v>0</v>
      </c>
      <c r="AO12" s="121">
        <v>0</v>
      </c>
      <c r="AP12" s="121">
        <v>0</v>
      </c>
      <c r="AQ12" s="121">
        <v>0</v>
      </c>
      <c r="AR12" s="121">
        <v>0</v>
      </c>
      <c r="AS12" s="121">
        <v>0</v>
      </c>
      <c r="AT12" s="121">
        <v>0</v>
      </c>
      <c r="AU12" s="121">
        <v>0</v>
      </c>
      <c r="AV12" s="121">
        <f t="shared" si="3"/>
        <v>0</v>
      </c>
      <c r="AW12" s="121">
        <v>0</v>
      </c>
      <c r="AX12" s="121">
        <v>0</v>
      </c>
      <c r="AY12" s="121">
        <v>0</v>
      </c>
      <c r="AZ12" s="121">
        <v>0</v>
      </c>
      <c r="BA12" s="121">
        <v>0</v>
      </c>
      <c r="BB12" s="121">
        <v>0</v>
      </c>
      <c r="BC12" s="121">
        <v>0</v>
      </c>
      <c r="BD12" s="121">
        <v>0</v>
      </c>
      <c r="BE12" s="121">
        <v>0</v>
      </c>
      <c r="BF12" s="121">
        <v>0</v>
      </c>
      <c r="BG12" s="121" t="s">
        <v>319</v>
      </c>
      <c r="BH12" s="121">
        <v>0</v>
      </c>
      <c r="BI12" s="121">
        <f t="shared" si="4"/>
        <v>0</v>
      </c>
      <c r="BJ12" s="121">
        <v>0</v>
      </c>
      <c r="BK12" s="121">
        <v>0</v>
      </c>
      <c r="BL12" s="121">
        <v>0</v>
      </c>
      <c r="BM12" s="121">
        <v>0</v>
      </c>
      <c r="BN12" s="121">
        <f t="shared" si="5"/>
        <v>0</v>
      </c>
      <c r="BO12" s="121">
        <v>0</v>
      </c>
      <c r="BP12" s="121">
        <v>0</v>
      </c>
      <c r="BQ12" s="121">
        <v>0</v>
      </c>
      <c r="BR12" s="121">
        <v>0</v>
      </c>
      <c r="BS12" s="121">
        <v>0</v>
      </c>
      <c r="BT12" s="121">
        <v>0</v>
      </c>
      <c r="BU12" s="121">
        <v>0</v>
      </c>
      <c r="BV12" s="121">
        <v>0</v>
      </c>
      <c r="BW12" s="121">
        <v>0</v>
      </c>
      <c r="BX12" s="121">
        <v>0</v>
      </c>
      <c r="BY12" s="121">
        <v>0</v>
      </c>
      <c r="BZ12" s="121">
        <v>0</v>
      </c>
      <c r="CA12" s="121">
        <f t="shared" si="6"/>
        <v>0</v>
      </c>
      <c r="CB12" s="121">
        <v>0</v>
      </c>
      <c r="CC12" s="121">
        <v>0</v>
      </c>
      <c r="CD12" s="121">
        <v>0</v>
      </c>
      <c r="CE12" s="121">
        <v>0</v>
      </c>
      <c r="CF12" s="121">
        <v>0</v>
      </c>
      <c r="CG12" s="121">
        <v>0</v>
      </c>
      <c r="CH12" s="121">
        <v>0</v>
      </c>
      <c r="CI12" s="121">
        <v>0</v>
      </c>
      <c r="CJ12" s="121">
        <v>0</v>
      </c>
      <c r="CK12" s="121">
        <v>0</v>
      </c>
      <c r="CL12" s="121">
        <v>0</v>
      </c>
      <c r="CM12" s="121">
        <v>0</v>
      </c>
      <c r="CN12" s="121">
        <v>0</v>
      </c>
      <c r="CO12" s="121">
        <f t="shared" si="7"/>
        <v>0</v>
      </c>
      <c r="CP12" s="121">
        <v>0</v>
      </c>
      <c r="CQ12" s="121">
        <v>0</v>
      </c>
      <c r="CR12" s="121">
        <v>0</v>
      </c>
      <c r="CS12" s="121">
        <f t="shared" si="8"/>
        <v>0</v>
      </c>
      <c r="CT12" s="121">
        <v>0</v>
      </c>
      <c r="CU12" s="121">
        <v>0</v>
      </c>
      <c r="CV12" s="121">
        <f t="shared" si="9"/>
        <v>0</v>
      </c>
      <c r="CW12" s="121">
        <v>0</v>
      </c>
      <c r="CX12" s="121">
        <v>0</v>
      </c>
      <c r="CY12" s="121">
        <v>0</v>
      </c>
      <c r="CZ12" s="121">
        <v>0</v>
      </c>
      <c r="DA12" s="121">
        <v>0</v>
      </c>
      <c r="DB12" s="121">
        <f t="shared" si="10"/>
        <v>0</v>
      </c>
      <c r="DC12" s="121">
        <v>0</v>
      </c>
      <c r="DD12" s="121">
        <v>0</v>
      </c>
      <c r="DE12" s="121">
        <f t="shared" si="11"/>
        <v>0</v>
      </c>
      <c r="DF12" s="121">
        <v>0</v>
      </c>
      <c r="DG12" s="121">
        <v>0</v>
      </c>
      <c r="DH12" s="120">
        <v>0</v>
      </c>
      <c r="DI12" s="104">
        <v>0</v>
      </c>
    </row>
    <row r="13" ht="20.1" customHeight="1" spans="1:113">
      <c r="A13" s="126" t="s">
        <v>89</v>
      </c>
      <c r="B13" s="126" t="s">
        <v>90</v>
      </c>
      <c r="C13" s="126" t="s">
        <v>96</v>
      </c>
      <c r="D13" s="101" t="s">
        <v>97</v>
      </c>
      <c r="E13" s="119">
        <f t="shared" si="0"/>
        <v>30000</v>
      </c>
      <c r="F13" s="120">
        <f t="shared" si="1"/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O13" s="121">
        <v>0</v>
      </c>
      <c r="P13" s="121">
        <v>0</v>
      </c>
      <c r="Q13" s="121">
        <v>0</v>
      </c>
      <c r="R13" s="121">
        <v>0</v>
      </c>
      <c r="S13" s="121">
        <v>0</v>
      </c>
      <c r="T13" s="121">
        <f t="shared" si="2"/>
        <v>30000</v>
      </c>
      <c r="U13" s="121">
        <v>30000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121">
        <v>0</v>
      </c>
      <c r="AD13" s="121">
        <v>0</v>
      </c>
      <c r="AE13" s="121">
        <v>0</v>
      </c>
      <c r="AF13" s="121">
        <v>0</v>
      </c>
      <c r="AG13" s="121">
        <v>0</v>
      </c>
      <c r="AH13" s="121">
        <v>0</v>
      </c>
      <c r="AI13" s="121">
        <v>0</v>
      </c>
      <c r="AJ13" s="121">
        <v>0</v>
      </c>
      <c r="AK13" s="121">
        <v>0</v>
      </c>
      <c r="AL13" s="121">
        <v>0</v>
      </c>
      <c r="AM13" s="121">
        <v>0</v>
      </c>
      <c r="AN13" s="121">
        <v>0</v>
      </c>
      <c r="AO13" s="121">
        <v>0</v>
      </c>
      <c r="AP13" s="121">
        <v>0</v>
      </c>
      <c r="AQ13" s="121">
        <v>0</v>
      </c>
      <c r="AR13" s="121">
        <v>0</v>
      </c>
      <c r="AS13" s="121">
        <v>0</v>
      </c>
      <c r="AT13" s="121">
        <v>0</v>
      </c>
      <c r="AU13" s="121">
        <v>0</v>
      </c>
      <c r="AV13" s="121">
        <f t="shared" si="3"/>
        <v>0</v>
      </c>
      <c r="AW13" s="121">
        <v>0</v>
      </c>
      <c r="AX13" s="121">
        <v>0</v>
      </c>
      <c r="AY13" s="121">
        <v>0</v>
      </c>
      <c r="AZ13" s="121">
        <v>0</v>
      </c>
      <c r="BA13" s="121">
        <v>0</v>
      </c>
      <c r="BB13" s="121">
        <v>0</v>
      </c>
      <c r="BC13" s="121">
        <v>0</v>
      </c>
      <c r="BD13" s="121">
        <v>0</v>
      </c>
      <c r="BE13" s="121">
        <v>0</v>
      </c>
      <c r="BF13" s="121">
        <v>0</v>
      </c>
      <c r="BG13" s="121" t="s">
        <v>319</v>
      </c>
      <c r="BH13" s="121">
        <v>0</v>
      </c>
      <c r="BI13" s="121">
        <f t="shared" si="4"/>
        <v>0</v>
      </c>
      <c r="BJ13" s="121">
        <v>0</v>
      </c>
      <c r="BK13" s="121">
        <v>0</v>
      </c>
      <c r="BL13" s="121">
        <v>0</v>
      </c>
      <c r="BM13" s="121">
        <v>0</v>
      </c>
      <c r="BN13" s="121">
        <f t="shared" si="5"/>
        <v>0</v>
      </c>
      <c r="BO13" s="121">
        <v>0</v>
      </c>
      <c r="BP13" s="121">
        <v>0</v>
      </c>
      <c r="BQ13" s="121">
        <v>0</v>
      </c>
      <c r="BR13" s="121">
        <v>0</v>
      </c>
      <c r="BS13" s="121">
        <v>0</v>
      </c>
      <c r="BT13" s="121">
        <v>0</v>
      </c>
      <c r="BU13" s="121">
        <v>0</v>
      </c>
      <c r="BV13" s="121">
        <v>0</v>
      </c>
      <c r="BW13" s="121">
        <v>0</v>
      </c>
      <c r="BX13" s="121">
        <v>0</v>
      </c>
      <c r="BY13" s="121">
        <v>0</v>
      </c>
      <c r="BZ13" s="121">
        <v>0</v>
      </c>
      <c r="CA13" s="121">
        <f t="shared" si="6"/>
        <v>0</v>
      </c>
      <c r="CB13" s="121">
        <v>0</v>
      </c>
      <c r="CC13" s="121">
        <v>0</v>
      </c>
      <c r="CD13" s="121">
        <v>0</v>
      </c>
      <c r="CE13" s="121">
        <v>0</v>
      </c>
      <c r="CF13" s="121">
        <v>0</v>
      </c>
      <c r="CG13" s="121">
        <v>0</v>
      </c>
      <c r="CH13" s="121">
        <v>0</v>
      </c>
      <c r="CI13" s="121">
        <v>0</v>
      </c>
      <c r="CJ13" s="121">
        <v>0</v>
      </c>
      <c r="CK13" s="121">
        <v>0</v>
      </c>
      <c r="CL13" s="121">
        <v>0</v>
      </c>
      <c r="CM13" s="121">
        <v>0</v>
      </c>
      <c r="CN13" s="121">
        <v>0</v>
      </c>
      <c r="CO13" s="121">
        <f t="shared" si="7"/>
        <v>0</v>
      </c>
      <c r="CP13" s="121">
        <v>0</v>
      </c>
      <c r="CQ13" s="121">
        <v>0</v>
      </c>
      <c r="CR13" s="121">
        <v>0</v>
      </c>
      <c r="CS13" s="121">
        <f t="shared" si="8"/>
        <v>0</v>
      </c>
      <c r="CT13" s="121">
        <v>0</v>
      </c>
      <c r="CU13" s="121">
        <v>0</v>
      </c>
      <c r="CV13" s="121">
        <f t="shared" si="9"/>
        <v>0</v>
      </c>
      <c r="CW13" s="121">
        <v>0</v>
      </c>
      <c r="CX13" s="121">
        <v>0</v>
      </c>
      <c r="CY13" s="121">
        <v>0</v>
      </c>
      <c r="CZ13" s="121">
        <v>0</v>
      </c>
      <c r="DA13" s="121">
        <v>0</v>
      </c>
      <c r="DB13" s="121">
        <f t="shared" si="10"/>
        <v>0</v>
      </c>
      <c r="DC13" s="121">
        <v>0</v>
      </c>
      <c r="DD13" s="121">
        <v>0</v>
      </c>
      <c r="DE13" s="121">
        <f t="shared" si="11"/>
        <v>0</v>
      </c>
      <c r="DF13" s="121">
        <v>0</v>
      </c>
      <c r="DG13" s="121">
        <v>0</v>
      </c>
      <c r="DH13" s="120">
        <v>0</v>
      </c>
      <c r="DI13" s="104">
        <v>0</v>
      </c>
    </row>
    <row r="14" ht="20.1" customHeight="1" spans="1:113">
      <c r="A14" s="126" t="s">
        <v>89</v>
      </c>
      <c r="B14" s="126" t="s">
        <v>90</v>
      </c>
      <c r="C14" s="126" t="s">
        <v>98</v>
      </c>
      <c r="D14" s="101" t="s">
        <v>99</v>
      </c>
      <c r="E14" s="119">
        <f t="shared" si="0"/>
        <v>100000</v>
      </c>
      <c r="F14" s="120">
        <f t="shared" si="1"/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f t="shared" si="2"/>
        <v>100000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121">
        <v>0</v>
      </c>
      <c r="AD14" s="121">
        <v>0</v>
      </c>
      <c r="AE14" s="121">
        <v>0</v>
      </c>
      <c r="AF14" s="121">
        <v>0</v>
      </c>
      <c r="AG14" s="121">
        <v>0</v>
      </c>
      <c r="AH14" s="121">
        <v>0</v>
      </c>
      <c r="AI14" s="121">
        <v>0</v>
      </c>
      <c r="AJ14" s="121">
        <v>0</v>
      </c>
      <c r="AK14" s="121">
        <v>0</v>
      </c>
      <c r="AL14" s="121">
        <v>0</v>
      </c>
      <c r="AM14" s="121">
        <v>0</v>
      </c>
      <c r="AN14" s="121">
        <v>0</v>
      </c>
      <c r="AO14" s="121">
        <v>0</v>
      </c>
      <c r="AP14" s="121">
        <v>0</v>
      </c>
      <c r="AQ14" s="121">
        <v>0</v>
      </c>
      <c r="AR14" s="121">
        <v>0</v>
      </c>
      <c r="AS14" s="121">
        <v>0</v>
      </c>
      <c r="AT14" s="121">
        <v>0</v>
      </c>
      <c r="AU14" s="121">
        <v>100000</v>
      </c>
      <c r="AV14" s="121">
        <f t="shared" si="3"/>
        <v>0</v>
      </c>
      <c r="AW14" s="121">
        <v>0</v>
      </c>
      <c r="AX14" s="121">
        <v>0</v>
      </c>
      <c r="AY14" s="121">
        <v>0</v>
      </c>
      <c r="AZ14" s="121">
        <v>0</v>
      </c>
      <c r="BA14" s="121">
        <v>0</v>
      </c>
      <c r="BB14" s="121">
        <v>0</v>
      </c>
      <c r="BC14" s="121">
        <v>0</v>
      </c>
      <c r="BD14" s="121">
        <v>0</v>
      </c>
      <c r="BE14" s="121">
        <v>0</v>
      </c>
      <c r="BF14" s="121">
        <v>0</v>
      </c>
      <c r="BG14" s="121" t="s">
        <v>319</v>
      </c>
      <c r="BH14" s="121">
        <v>0</v>
      </c>
      <c r="BI14" s="121">
        <f t="shared" si="4"/>
        <v>0</v>
      </c>
      <c r="BJ14" s="121">
        <v>0</v>
      </c>
      <c r="BK14" s="121">
        <v>0</v>
      </c>
      <c r="BL14" s="121">
        <v>0</v>
      </c>
      <c r="BM14" s="121">
        <v>0</v>
      </c>
      <c r="BN14" s="121">
        <f t="shared" si="5"/>
        <v>0</v>
      </c>
      <c r="BO14" s="121">
        <v>0</v>
      </c>
      <c r="BP14" s="121">
        <v>0</v>
      </c>
      <c r="BQ14" s="121">
        <v>0</v>
      </c>
      <c r="BR14" s="121">
        <v>0</v>
      </c>
      <c r="BS14" s="121">
        <v>0</v>
      </c>
      <c r="BT14" s="121">
        <v>0</v>
      </c>
      <c r="BU14" s="121">
        <v>0</v>
      </c>
      <c r="BV14" s="121">
        <v>0</v>
      </c>
      <c r="BW14" s="121">
        <v>0</v>
      </c>
      <c r="BX14" s="121">
        <v>0</v>
      </c>
      <c r="BY14" s="121">
        <v>0</v>
      </c>
      <c r="BZ14" s="121">
        <v>0</v>
      </c>
      <c r="CA14" s="121">
        <f t="shared" si="6"/>
        <v>0</v>
      </c>
      <c r="CB14" s="121">
        <v>0</v>
      </c>
      <c r="CC14" s="121">
        <v>0</v>
      </c>
      <c r="CD14" s="121">
        <v>0</v>
      </c>
      <c r="CE14" s="121">
        <v>0</v>
      </c>
      <c r="CF14" s="121">
        <v>0</v>
      </c>
      <c r="CG14" s="121">
        <v>0</v>
      </c>
      <c r="CH14" s="121">
        <v>0</v>
      </c>
      <c r="CI14" s="121">
        <v>0</v>
      </c>
      <c r="CJ14" s="121">
        <v>0</v>
      </c>
      <c r="CK14" s="121">
        <v>0</v>
      </c>
      <c r="CL14" s="121">
        <v>0</v>
      </c>
      <c r="CM14" s="121">
        <v>0</v>
      </c>
      <c r="CN14" s="121">
        <v>0</v>
      </c>
      <c r="CO14" s="121">
        <f t="shared" si="7"/>
        <v>0</v>
      </c>
      <c r="CP14" s="121">
        <v>0</v>
      </c>
      <c r="CQ14" s="121">
        <v>0</v>
      </c>
      <c r="CR14" s="121">
        <v>0</v>
      </c>
      <c r="CS14" s="121">
        <f t="shared" si="8"/>
        <v>0</v>
      </c>
      <c r="CT14" s="121">
        <v>0</v>
      </c>
      <c r="CU14" s="121">
        <v>0</v>
      </c>
      <c r="CV14" s="121">
        <f t="shared" si="9"/>
        <v>0</v>
      </c>
      <c r="CW14" s="121">
        <v>0</v>
      </c>
      <c r="CX14" s="121">
        <v>0</v>
      </c>
      <c r="CY14" s="121">
        <v>0</v>
      </c>
      <c r="CZ14" s="121">
        <v>0</v>
      </c>
      <c r="DA14" s="121">
        <v>0</v>
      </c>
      <c r="DB14" s="121">
        <f t="shared" si="10"/>
        <v>0</v>
      </c>
      <c r="DC14" s="121">
        <v>0</v>
      </c>
      <c r="DD14" s="121">
        <v>0</v>
      </c>
      <c r="DE14" s="121">
        <f t="shared" si="11"/>
        <v>0</v>
      </c>
      <c r="DF14" s="121">
        <v>0</v>
      </c>
      <c r="DG14" s="121">
        <v>0</v>
      </c>
      <c r="DH14" s="120">
        <v>0</v>
      </c>
      <c r="DI14" s="104">
        <v>0</v>
      </c>
    </row>
    <row r="15" ht="20.1" customHeight="1" spans="1:113">
      <c r="A15" s="126" t="s">
        <v>89</v>
      </c>
      <c r="B15" s="126" t="s">
        <v>100</v>
      </c>
      <c r="C15" s="126" t="s">
        <v>90</v>
      </c>
      <c r="D15" s="101" t="s">
        <v>101</v>
      </c>
      <c r="E15" s="119">
        <f t="shared" si="0"/>
        <v>873946.8</v>
      </c>
      <c r="F15" s="120">
        <f t="shared" si="1"/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f t="shared" si="2"/>
        <v>0</v>
      </c>
      <c r="U15" s="121">
        <v>0</v>
      </c>
      <c r="V15" s="121">
        <v>0</v>
      </c>
      <c r="W15" s="121">
        <v>0</v>
      </c>
      <c r="X15" s="121">
        <v>0</v>
      </c>
      <c r="Y15" s="121">
        <v>0</v>
      </c>
      <c r="Z15" s="121">
        <v>0</v>
      </c>
      <c r="AA15" s="121">
        <v>0</v>
      </c>
      <c r="AB15" s="121">
        <v>0</v>
      </c>
      <c r="AC15" s="121">
        <v>0</v>
      </c>
      <c r="AD15" s="121">
        <v>0</v>
      </c>
      <c r="AE15" s="121">
        <v>0</v>
      </c>
      <c r="AF15" s="121">
        <v>0</v>
      </c>
      <c r="AG15" s="121">
        <v>0</v>
      </c>
      <c r="AH15" s="121">
        <v>0</v>
      </c>
      <c r="AI15" s="121">
        <v>0</v>
      </c>
      <c r="AJ15" s="121">
        <v>0</v>
      </c>
      <c r="AK15" s="121">
        <v>0</v>
      </c>
      <c r="AL15" s="121">
        <v>0</v>
      </c>
      <c r="AM15" s="121">
        <v>0</v>
      </c>
      <c r="AN15" s="121">
        <v>0</v>
      </c>
      <c r="AO15" s="121">
        <v>0</v>
      </c>
      <c r="AP15" s="121">
        <v>0</v>
      </c>
      <c r="AQ15" s="121">
        <v>0</v>
      </c>
      <c r="AR15" s="121">
        <v>0</v>
      </c>
      <c r="AS15" s="121">
        <v>0</v>
      </c>
      <c r="AT15" s="121">
        <v>0</v>
      </c>
      <c r="AU15" s="121">
        <v>0</v>
      </c>
      <c r="AV15" s="121">
        <f t="shared" si="3"/>
        <v>873946.8</v>
      </c>
      <c r="AW15" s="121">
        <v>639442.8</v>
      </c>
      <c r="AX15" s="121">
        <v>234504</v>
      </c>
      <c r="AY15" s="121">
        <v>0</v>
      </c>
      <c r="AZ15" s="121">
        <v>0</v>
      </c>
      <c r="BA15" s="121">
        <v>0</v>
      </c>
      <c r="BB15" s="121">
        <v>0</v>
      </c>
      <c r="BC15" s="121">
        <v>0</v>
      </c>
      <c r="BD15" s="121">
        <v>0</v>
      </c>
      <c r="BE15" s="121">
        <v>0</v>
      </c>
      <c r="BF15" s="121">
        <v>0</v>
      </c>
      <c r="BG15" s="121" t="s">
        <v>319</v>
      </c>
      <c r="BH15" s="121">
        <v>0</v>
      </c>
      <c r="BI15" s="121">
        <f t="shared" si="4"/>
        <v>0</v>
      </c>
      <c r="BJ15" s="121">
        <v>0</v>
      </c>
      <c r="BK15" s="121">
        <v>0</v>
      </c>
      <c r="BL15" s="121">
        <v>0</v>
      </c>
      <c r="BM15" s="121">
        <v>0</v>
      </c>
      <c r="BN15" s="121">
        <f t="shared" si="5"/>
        <v>0</v>
      </c>
      <c r="BO15" s="121">
        <v>0</v>
      </c>
      <c r="BP15" s="121">
        <v>0</v>
      </c>
      <c r="BQ15" s="121">
        <v>0</v>
      </c>
      <c r="BR15" s="121">
        <v>0</v>
      </c>
      <c r="BS15" s="121">
        <v>0</v>
      </c>
      <c r="BT15" s="121">
        <v>0</v>
      </c>
      <c r="BU15" s="121">
        <v>0</v>
      </c>
      <c r="BV15" s="121">
        <v>0</v>
      </c>
      <c r="BW15" s="121">
        <v>0</v>
      </c>
      <c r="BX15" s="121">
        <v>0</v>
      </c>
      <c r="BY15" s="121">
        <v>0</v>
      </c>
      <c r="BZ15" s="121">
        <v>0</v>
      </c>
      <c r="CA15" s="121">
        <f t="shared" si="6"/>
        <v>0</v>
      </c>
      <c r="CB15" s="121">
        <v>0</v>
      </c>
      <c r="CC15" s="121">
        <v>0</v>
      </c>
      <c r="CD15" s="121">
        <v>0</v>
      </c>
      <c r="CE15" s="121">
        <v>0</v>
      </c>
      <c r="CF15" s="121">
        <v>0</v>
      </c>
      <c r="CG15" s="121">
        <v>0</v>
      </c>
      <c r="CH15" s="121">
        <v>0</v>
      </c>
      <c r="CI15" s="121">
        <v>0</v>
      </c>
      <c r="CJ15" s="121">
        <v>0</v>
      </c>
      <c r="CK15" s="121">
        <v>0</v>
      </c>
      <c r="CL15" s="121">
        <v>0</v>
      </c>
      <c r="CM15" s="121">
        <v>0</v>
      </c>
      <c r="CN15" s="121">
        <v>0</v>
      </c>
      <c r="CO15" s="121">
        <f t="shared" si="7"/>
        <v>0</v>
      </c>
      <c r="CP15" s="121">
        <v>0</v>
      </c>
      <c r="CQ15" s="121">
        <v>0</v>
      </c>
      <c r="CR15" s="121">
        <v>0</v>
      </c>
      <c r="CS15" s="121">
        <f t="shared" si="8"/>
        <v>0</v>
      </c>
      <c r="CT15" s="121">
        <v>0</v>
      </c>
      <c r="CU15" s="121">
        <v>0</v>
      </c>
      <c r="CV15" s="121">
        <f t="shared" si="9"/>
        <v>0</v>
      </c>
      <c r="CW15" s="121">
        <v>0</v>
      </c>
      <c r="CX15" s="121">
        <v>0</v>
      </c>
      <c r="CY15" s="121">
        <v>0</v>
      </c>
      <c r="CZ15" s="121">
        <v>0</v>
      </c>
      <c r="DA15" s="121">
        <v>0</v>
      </c>
      <c r="DB15" s="121">
        <f t="shared" si="10"/>
        <v>0</v>
      </c>
      <c r="DC15" s="121">
        <v>0</v>
      </c>
      <c r="DD15" s="121">
        <v>0</v>
      </c>
      <c r="DE15" s="121">
        <f t="shared" si="11"/>
        <v>0</v>
      </c>
      <c r="DF15" s="121">
        <v>0</v>
      </c>
      <c r="DG15" s="121">
        <v>0</v>
      </c>
      <c r="DH15" s="120">
        <v>0</v>
      </c>
      <c r="DI15" s="104">
        <v>0</v>
      </c>
    </row>
    <row r="16" ht="20.1" customHeight="1" spans="1:113">
      <c r="A16" s="126" t="s">
        <v>89</v>
      </c>
      <c r="B16" s="126" t="s">
        <v>100</v>
      </c>
      <c r="C16" s="126" t="s">
        <v>85</v>
      </c>
      <c r="D16" s="101" t="s">
        <v>102</v>
      </c>
      <c r="E16" s="119">
        <f t="shared" si="0"/>
        <v>33768</v>
      </c>
      <c r="F16" s="120">
        <f t="shared" si="1"/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  <c r="O16" s="121">
        <v>0</v>
      </c>
      <c r="P16" s="121">
        <v>0</v>
      </c>
      <c r="Q16" s="121">
        <v>0</v>
      </c>
      <c r="R16" s="121">
        <v>0</v>
      </c>
      <c r="S16" s="121">
        <v>0</v>
      </c>
      <c r="T16" s="121">
        <f t="shared" si="2"/>
        <v>0</v>
      </c>
      <c r="U16" s="121">
        <v>0</v>
      </c>
      <c r="V16" s="121">
        <v>0</v>
      </c>
      <c r="W16" s="121">
        <v>0</v>
      </c>
      <c r="X16" s="121">
        <v>0</v>
      </c>
      <c r="Y16" s="121">
        <v>0</v>
      </c>
      <c r="Z16" s="121">
        <v>0</v>
      </c>
      <c r="AA16" s="121">
        <v>0</v>
      </c>
      <c r="AB16" s="121">
        <v>0</v>
      </c>
      <c r="AC16" s="121">
        <v>0</v>
      </c>
      <c r="AD16" s="121">
        <v>0</v>
      </c>
      <c r="AE16" s="121">
        <v>0</v>
      </c>
      <c r="AF16" s="121">
        <v>0</v>
      </c>
      <c r="AG16" s="121">
        <v>0</v>
      </c>
      <c r="AH16" s="121">
        <v>0</v>
      </c>
      <c r="AI16" s="121">
        <v>0</v>
      </c>
      <c r="AJ16" s="121">
        <v>0</v>
      </c>
      <c r="AK16" s="121">
        <v>0</v>
      </c>
      <c r="AL16" s="121">
        <v>0</v>
      </c>
      <c r="AM16" s="121">
        <v>0</v>
      </c>
      <c r="AN16" s="121">
        <v>0</v>
      </c>
      <c r="AO16" s="121">
        <v>0</v>
      </c>
      <c r="AP16" s="121">
        <v>0</v>
      </c>
      <c r="AQ16" s="121">
        <v>0</v>
      </c>
      <c r="AR16" s="121">
        <v>0</v>
      </c>
      <c r="AS16" s="121">
        <v>0</v>
      </c>
      <c r="AT16" s="121">
        <v>0</v>
      </c>
      <c r="AU16" s="121">
        <v>0</v>
      </c>
      <c r="AV16" s="121">
        <f t="shared" si="3"/>
        <v>33768</v>
      </c>
      <c r="AW16" s="121">
        <v>0</v>
      </c>
      <c r="AX16" s="121">
        <v>33768</v>
      </c>
      <c r="AY16" s="121">
        <v>0</v>
      </c>
      <c r="AZ16" s="121">
        <v>0</v>
      </c>
      <c r="BA16" s="121">
        <v>0</v>
      </c>
      <c r="BB16" s="121">
        <v>0</v>
      </c>
      <c r="BC16" s="121">
        <v>0</v>
      </c>
      <c r="BD16" s="121">
        <v>0</v>
      </c>
      <c r="BE16" s="121">
        <v>0</v>
      </c>
      <c r="BF16" s="121">
        <v>0</v>
      </c>
      <c r="BG16" s="121" t="s">
        <v>319</v>
      </c>
      <c r="BH16" s="121">
        <v>0</v>
      </c>
      <c r="BI16" s="121">
        <f t="shared" si="4"/>
        <v>0</v>
      </c>
      <c r="BJ16" s="121">
        <v>0</v>
      </c>
      <c r="BK16" s="121">
        <v>0</v>
      </c>
      <c r="BL16" s="121">
        <v>0</v>
      </c>
      <c r="BM16" s="121">
        <v>0</v>
      </c>
      <c r="BN16" s="121">
        <f t="shared" si="5"/>
        <v>0</v>
      </c>
      <c r="BO16" s="121">
        <v>0</v>
      </c>
      <c r="BP16" s="121">
        <v>0</v>
      </c>
      <c r="BQ16" s="121">
        <v>0</v>
      </c>
      <c r="BR16" s="121">
        <v>0</v>
      </c>
      <c r="BS16" s="121">
        <v>0</v>
      </c>
      <c r="BT16" s="121">
        <v>0</v>
      </c>
      <c r="BU16" s="121">
        <v>0</v>
      </c>
      <c r="BV16" s="121">
        <v>0</v>
      </c>
      <c r="BW16" s="121">
        <v>0</v>
      </c>
      <c r="BX16" s="121">
        <v>0</v>
      </c>
      <c r="BY16" s="121">
        <v>0</v>
      </c>
      <c r="BZ16" s="121">
        <v>0</v>
      </c>
      <c r="CA16" s="121">
        <f t="shared" si="6"/>
        <v>0</v>
      </c>
      <c r="CB16" s="121">
        <v>0</v>
      </c>
      <c r="CC16" s="121">
        <v>0</v>
      </c>
      <c r="CD16" s="121">
        <v>0</v>
      </c>
      <c r="CE16" s="121">
        <v>0</v>
      </c>
      <c r="CF16" s="121">
        <v>0</v>
      </c>
      <c r="CG16" s="121">
        <v>0</v>
      </c>
      <c r="CH16" s="121">
        <v>0</v>
      </c>
      <c r="CI16" s="121">
        <v>0</v>
      </c>
      <c r="CJ16" s="121">
        <v>0</v>
      </c>
      <c r="CK16" s="121">
        <v>0</v>
      </c>
      <c r="CL16" s="121">
        <v>0</v>
      </c>
      <c r="CM16" s="121">
        <v>0</v>
      </c>
      <c r="CN16" s="121">
        <v>0</v>
      </c>
      <c r="CO16" s="121">
        <f t="shared" si="7"/>
        <v>0</v>
      </c>
      <c r="CP16" s="121">
        <v>0</v>
      </c>
      <c r="CQ16" s="121">
        <v>0</v>
      </c>
      <c r="CR16" s="121">
        <v>0</v>
      </c>
      <c r="CS16" s="121">
        <f t="shared" si="8"/>
        <v>0</v>
      </c>
      <c r="CT16" s="121">
        <v>0</v>
      </c>
      <c r="CU16" s="121">
        <v>0</v>
      </c>
      <c r="CV16" s="121">
        <f t="shared" si="9"/>
        <v>0</v>
      </c>
      <c r="CW16" s="121">
        <v>0</v>
      </c>
      <c r="CX16" s="121">
        <v>0</v>
      </c>
      <c r="CY16" s="121">
        <v>0</v>
      </c>
      <c r="CZ16" s="121">
        <v>0</v>
      </c>
      <c r="DA16" s="121">
        <v>0</v>
      </c>
      <c r="DB16" s="121">
        <f t="shared" si="10"/>
        <v>0</v>
      </c>
      <c r="DC16" s="121">
        <v>0</v>
      </c>
      <c r="DD16" s="121">
        <v>0</v>
      </c>
      <c r="DE16" s="121">
        <f t="shared" si="11"/>
        <v>0</v>
      </c>
      <c r="DF16" s="121">
        <v>0</v>
      </c>
      <c r="DG16" s="121">
        <v>0</v>
      </c>
      <c r="DH16" s="120">
        <v>0</v>
      </c>
      <c r="DI16" s="104">
        <v>0</v>
      </c>
    </row>
    <row r="17" ht="20.1" customHeight="1" spans="1:113">
      <c r="A17" s="126" t="s">
        <v>89</v>
      </c>
      <c r="B17" s="126" t="s">
        <v>100</v>
      </c>
      <c r="C17" s="126" t="s">
        <v>100</v>
      </c>
      <c r="D17" s="101" t="s">
        <v>103</v>
      </c>
      <c r="E17" s="119">
        <f t="shared" si="0"/>
        <v>995287.84</v>
      </c>
      <c r="F17" s="120">
        <f t="shared" si="1"/>
        <v>995287.84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  <c r="L17" s="120">
        <v>995287.84</v>
      </c>
      <c r="M17" s="120">
        <v>0</v>
      </c>
      <c r="N17" s="120">
        <v>0</v>
      </c>
      <c r="O17" s="121">
        <v>0</v>
      </c>
      <c r="P17" s="121">
        <v>0</v>
      </c>
      <c r="Q17" s="121">
        <v>0</v>
      </c>
      <c r="R17" s="121">
        <v>0</v>
      </c>
      <c r="S17" s="121">
        <v>0</v>
      </c>
      <c r="T17" s="121">
        <f t="shared" si="2"/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121">
        <v>0</v>
      </c>
      <c r="AD17" s="121">
        <v>0</v>
      </c>
      <c r="AE17" s="121">
        <v>0</v>
      </c>
      <c r="AF17" s="121">
        <v>0</v>
      </c>
      <c r="AG17" s="121">
        <v>0</v>
      </c>
      <c r="AH17" s="121">
        <v>0</v>
      </c>
      <c r="AI17" s="121">
        <v>0</v>
      </c>
      <c r="AJ17" s="121">
        <v>0</v>
      </c>
      <c r="AK17" s="121">
        <v>0</v>
      </c>
      <c r="AL17" s="121">
        <v>0</v>
      </c>
      <c r="AM17" s="121">
        <v>0</v>
      </c>
      <c r="AN17" s="121">
        <v>0</v>
      </c>
      <c r="AO17" s="121">
        <v>0</v>
      </c>
      <c r="AP17" s="121">
        <v>0</v>
      </c>
      <c r="AQ17" s="121">
        <v>0</v>
      </c>
      <c r="AR17" s="121">
        <v>0</v>
      </c>
      <c r="AS17" s="121">
        <v>0</v>
      </c>
      <c r="AT17" s="121">
        <v>0</v>
      </c>
      <c r="AU17" s="121">
        <v>0</v>
      </c>
      <c r="AV17" s="121">
        <f t="shared" si="3"/>
        <v>0</v>
      </c>
      <c r="AW17" s="121">
        <v>0</v>
      </c>
      <c r="AX17" s="121">
        <v>0</v>
      </c>
      <c r="AY17" s="121">
        <v>0</v>
      </c>
      <c r="AZ17" s="121">
        <v>0</v>
      </c>
      <c r="BA17" s="121">
        <v>0</v>
      </c>
      <c r="BB17" s="121">
        <v>0</v>
      </c>
      <c r="BC17" s="121">
        <v>0</v>
      </c>
      <c r="BD17" s="121">
        <v>0</v>
      </c>
      <c r="BE17" s="121">
        <v>0</v>
      </c>
      <c r="BF17" s="121">
        <v>0</v>
      </c>
      <c r="BG17" s="121" t="s">
        <v>319</v>
      </c>
      <c r="BH17" s="121">
        <v>0</v>
      </c>
      <c r="BI17" s="121">
        <f t="shared" si="4"/>
        <v>0</v>
      </c>
      <c r="BJ17" s="121">
        <v>0</v>
      </c>
      <c r="BK17" s="121">
        <v>0</v>
      </c>
      <c r="BL17" s="121">
        <v>0</v>
      </c>
      <c r="BM17" s="121">
        <v>0</v>
      </c>
      <c r="BN17" s="121">
        <f t="shared" si="5"/>
        <v>0</v>
      </c>
      <c r="BO17" s="121">
        <v>0</v>
      </c>
      <c r="BP17" s="121">
        <v>0</v>
      </c>
      <c r="BQ17" s="121">
        <v>0</v>
      </c>
      <c r="BR17" s="121">
        <v>0</v>
      </c>
      <c r="BS17" s="121">
        <v>0</v>
      </c>
      <c r="BT17" s="121">
        <v>0</v>
      </c>
      <c r="BU17" s="121">
        <v>0</v>
      </c>
      <c r="BV17" s="121">
        <v>0</v>
      </c>
      <c r="BW17" s="121">
        <v>0</v>
      </c>
      <c r="BX17" s="121">
        <v>0</v>
      </c>
      <c r="BY17" s="121">
        <v>0</v>
      </c>
      <c r="BZ17" s="121">
        <v>0</v>
      </c>
      <c r="CA17" s="121">
        <f t="shared" si="6"/>
        <v>0</v>
      </c>
      <c r="CB17" s="121">
        <v>0</v>
      </c>
      <c r="CC17" s="121">
        <v>0</v>
      </c>
      <c r="CD17" s="121">
        <v>0</v>
      </c>
      <c r="CE17" s="121">
        <v>0</v>
      </c>
      <c r="CF17" s="121">
        <v>0</v>
      </c>
      <c r="CG17" s="121">
        <v>0</v>
      </c>
      <c r="CH17" s="121">
        <v>0</v>
      </c>
      <c r="CI17" s="121">
        <v>0</v>
      </c>
      <c r="CJ17" s="121">
        <v>0</v>
      </c>
      <c r="CK17" s="121">
        <v>0</v>
      </c>
      <c r="CL17" s="121">
        <v>0</v>
      </c>
      <c r="CM17" s="121">
        <v>0</v>
      </c>
      <c r="CN17" s="121">
        <v>0</v>
      </c>
      <c r="CO17" s="121">
        <f t="shared" si="7"/>
        <v>0</v>
      </c>
      <c r="CP17" s="121">
        <v>0</v>
      </c>
      <c r="CQ17" s="121">
        <v>0</v>
      </c>
      <c r="CR17" s="121">
        <v>0</v>
      </c>
      <c r="CS17" s="121">
        <f t="shared" si="8"/>
        <v>0</v>
      </c>
      <c r="CT17" s="121">
        <v>0</v>
      </c>
      <c r="CU17" s="121">
        <v>0</v>
      </c>
      <c r="CV17" s="121">
        <f t="shared" si="9"/>
        <v>0</v>
      </c>
      <c r="CW17" s="121">
        <v>0</v>
      </c>
      <c r="CX17" s="121">
        <v>0</v>
      </c>
      <c r="CY17" s="121">
        <v>0</v>
      </c>
      <c r="CZ17" s="121">
        <v>0</v>
      </c>
      <c r="DA17" s="121">
        <v>0</v>
      </c>
      <c r="DB17" s="121">
        <f t="shared" si="10"/>
        <v>0</v>
      </c>
      <c r="DC17" s="121">
        <v>0</v>
      </c>
      <c r="DD17" s="121">
        <v>0</v>
      </c>
      <c r="DE17" s="121">
        <f t="shared" si="11"/>
        <v>0</v>
      </c>
      <c r="DF17" s="121">
        <v>0</v>
      </c>
      <c r="DG17" s="121">
        <v>0</v>
      </c>
      <c r="DH17" s="120">
        <v>0</v>
      </c>
      <c r="DI17" s="104">
        <v>0</v>
      </c>
    </row>
    <row r="18" ht="20.1" customHeight="1" spans="1:113">
      <c r="A18" s="126" t="s">
        <v>89</v>
      </c>
      <c r="B18" s="126" t="s">
        <v>100</v>
      </c>
      <c r="C18" s="126" t="s">
        <v>92</v>
      </c>
      <c r="D18" s="101" t="s">
        <v>104</v>
      </c>
      <c r="E18" s="119">
        <f t="shared" si="0"/>
        <v>10000000</v>
      </c>
      <c r="F18" s="120">
        <f t="shared" si="1"/>
        <v>10000000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10000000</v>
      </c>
      <c r="T18" s="121">
        <f t="shared" si="2"/>
        <v>0</v>
      </c>
      <c r="U18" s="121">
        <v>0</v>
      </c>
      <c r="V18" s="121">
        <v>0</v>
      </c>
      <c r="W18" s="121">
        <v>0</v>
      </c>
      <c r="X18" s="121">
        <v>0</v>
      </c>
      <c r="Y18" s="121">
        <v>0</v>
      </c>
      <c r="Z18" s="121">
        <v>0</v>
      </c>
      <c r="AA18" s="121">
        <v>0</v>
      </c>
      <c r="AB18" s="121">
        <v>0</v>
      </c>
      <c r="AC18" s="121">
        <v>0</v>
      </c>
      <c r="AD18" s="121">
        <v>0</v>
      </c>
      <c r="AE18" s="121">
        <v>0</v>
      </c>
      <c r="AF18" s="121">
        <v>0</v>
      </c>
      <c r="AG18" s="121">
        <v>0</v>
      </c>
      <c r="AH18" s="121">
        <v>0</v>
      </c>
      <c r="AI18" s="121">
        <v>0</v>
      </c>
      <c r="AJ18" s="121">
        <v>0</v>
      </c>
      <c r="AK18" s="121">
        <v>0</v>
      </c>
      <c r="AL18" s="121">
        <v>0</v>
      </c>
      <c r="AM18" s="121">
        <v>0</v>
      </c>
      <c r="AN18" s="121">
        <v>0</v>
      </c>
      <c r="AO18" s="121">
        <v>0</v>
      </c>
      <c r="AP18" s="121">
        <v>0</v>
      </c>
      <c r="AQ18" s="121">
        <v>0</v>
      </c>
      <c r="AR18" s="121">
        <v>0</v>
      </c>
      <c r="AS18" s="121">
        <v>0</v>
      </c>
      <c r="AT18" s="121">
        <v>0</v>
      </c>
      <c r="AU18" s="121">
        <v>0</v>
      </c>
      <c r="AV18" s="121">
        <f t="shared" si="3"/>
        <v>0</v>
      </c>
      <c r="AW18" s="121">
        <v>0</v>
      </c>
      <c r="AX18" s="121">
        <v>0</v>
      </c>
      <c r="AY18" s="121">
        <v>0</v>
      </c>
      <c r="AZ18" s="121">
        <v>0</v>
      </c>
      <c r="BA18" s="121">
        <v>0</v>
      </c>
      <c r="BB18" s="121">
        <v>0</v>
      </c>
      <c r="BC18" s="121">
        <v>0</v>
      </c>
      <c r="BD18" s="121">
        <v>0</v>
      </c>
      <c r="BE18" s="121">
        <v>0</v>
      </c>
      <c r="BF18" s="121">
        <v>0</v>
      </c>
      <c r="BG18" s="121" t="s">
        <v>319</v>
      </c>
      <c r="BH18" s="121">
        <v>0</v>
      </c>
      <c r="BI18" s="121">
        <f t="shared" si="4"/>
        <v>0</v>
      </c>
      <c r="BJ18" s="121">
        <v>0</v>
      </c>
      <c r="BK18" s="121">
        <v>0</v>
      </c>
      <c r="BL18" s="121">
        <v>0</v>
      </c>
      <c r="BM18" s="121">
        <v>0</v>
      </c>
      <c r="BN18" s="121">
        <f t="shared" si="5"/>
        <v>0</v>
      </c>
      <c r="BO18" s="121">
        <v>0</v>
      </c>
      <c r="BP18" s="121">
        <v>0</v>
      </c>
      <c r="BQ18" s="121">
        <v>0</v>
      </c>
      <c r="BR18" s="121">
        <v>0</v>
      </c>
      <c r="BS18" s="121">
        <v>0</v>
      </c>
      <c r="BT18" s="121">
        <v>0</v>
      </c>
      <c r="BU18" s="121">
        <v>0</v>
      </c>
      <c r="BV18" s="121">
        <v>0</v>
      </c>
      <c r="BW18" s="121">
        <v>0</v>
      </c>
      <c r="BX18" s="121">
        <v>0</v>
      </c>
      <c r="BY18" s="121">
        <v>0</v>
      </c>
      <c r="BZ18" s="121">
        <v>0</v>
      </c>
      <c r="CA18" s="121">
        <f t="shared" si="6"/>
        <v>0</v>
      </c>
      <c r="CB18" s="121">
        <v>0</v>
      </c>
      <c r="CC18" s="121">
        <v>0</v>
      </c>
      <c r="CD18" s="121">
        <v>0</v>
      </c>
      <c r="CE18" s="121">
        <v>0</v>
      </c>
      <c r="CF18" s="121">
        <v>0</v>
      </c>
      <c r="CG18" s="121">
        <v>0</v>
      </c>
      <c r="CH18" s="121">
        <v>0</v>
      </c>
      <c r="CI18" s="121">
        <v>0</v>
      </c>
      <c r="CJ18" s="121">
        <v>0</v>
      </c>
      <c r="CK18" s="121">
        <v>0</v>
      </c>
      <c r="CL18" s="121">
        <v>0</v>
      </c>
      <c r="CM18" s="121">
        <v>0</v>
      </c>
      <c r="CN18" s="121">
        <v>0</v>
      </c>
      <c r="CO18" s="121">
        <f t="shared" si="7"/>
        <v>0</v>
      </c>
      <c r="CP18" s="121">
        <v>0</v>
      </c>
      <c r="CQ18" s="121">
        <v>0</v>
      </c>
      <c r="CR18" s="121">
        <v>0</v>
      </c>
      <c r="CS18" s="121">
        <f t="shared" si="8"/>
        <v>0</v>
      </c>
      <c r="CT18" s="121">
        <v>0</v>
      </c>
      <c r="CU18" s="121">
        <v>0</v>
      </c>
      <c r="CV18" s="121">
        <f t="shared" si="9"/>
        <v>0</v>
      </c>
      <c r="CW18" s="121">
        <v>0</v>
      </c>
      <c r="CX18" s="121">
        <v>0</v>
      </c>
      <c r="CY18" s="121">
        <v>0</v>
      </c>
      <c r="CZ18" s="121">
        <v>0</v>
      </c>
      <c r="DA18" s="121">
        <v>0</v>
      </c>
      <c r="DB18" s="121">
        <f t="shared" si="10"/>
        <v>0</v>
      </c>
      <c r="DC18" s="121">
        <v>0</v>
      </c>
      <c r="DD18" s="121">
        <v>0</v>
      </c>
      <c r="DE18" s="121">
        <f t="shared" si="11"/>
        <v>0</v>
      </c>
      <c r="DF18" s="121">
        <v>0</v>
      </c>
      <c r="DG18" s="121">
        <v>0</v>
      </c>
      <c r="DH18" s="120">
        <v>0</v>
      </c>
      <c r="DI18" s="104">
        <v>0</v>
      </c>
    </row>
    <row r="19" ht="20.1" customHeight="1" spans="1:113">
      <c r="A19" s="126" t="s">
        <v>89</v>
      </c>
      <c r="B19" s="126" t="s">
        <v>105</v>
      </c>
      <c r="C19" s="126" t="s">
        <v>90</v>
      </c>
      <c r="D19" s="101" t="s">
        <v>106</v>
      </c>
      <c r="E19" s="119">
        <f t="shared" si="0"/>
        <v>2940000</v>
      </c>
      <c r="F19" s="120">
        <f t="shared" si="1"/>
        <v>0</v>
      </c>
      <c r="G19" s="120">
        <v>0</v>
      </c>
      <c r="H19" s="120">
        <v>0</v>
      </c>
      <c r="I19" s="120">
        <v>0</v>
      </c>
      <c r="J19" s="120">
        <v>0</v>
      </c>
      <c r="K19" s="120">
        <v>0</v>
      </c>
      <c r="L19" s="120">
        <v>0</v>
      </c>
      <c r="M19" s="120">
        <v>0</v>
      </c>
      <c r="N19" s="120">
        <v>0</v>
      </c>
      <c r="O19" s="121">
        <v>0</v>
      </c>
      <c r="P19" s="121">
        <v>0</v>
      </c>
      <c r="Q19" s="121">
        <v>0</v>
      </c>
      <c r="R19" s="121">
        <v>0</v>
      </c>
      <c r="S19" s="121">
        <v>0</v>
      </c>
      <c r="T19" s="121">
        <f t="shared" si="2"/>
        <v>2940000</v>
      </c>
      <c r="U19" s="121">
        <v>0</v>
      </c>
      <c r="V19" s="121">
        <v>0</v>
      </c>
      <c r="W19" s="121">
        <v>0</v>
      </c>
      <c r="X19" s="121">
        <v>0</v>
      </c>
      <c r="Y19" s="121">
        <v>0</v>
      </c>
      <c r="Z19" s="121">
        <v>0</v>
      </c>
      <c r="AA19" s="121">
        <v>0</v>
      </c>
      <c r="AB19" s="121">
        <v>0</v>
      </c>
      <c r="AC19" s="121">
        <v>0</v>
      </c>
      <c r="AD19" s="121">
        <v>0</v>
      </c>
      <c r="AE19" s="121">
        <v>0</v>
      </c>
      <c r="AF19" s="121">
        <v>0</v>
      </c>
      <c r="AG19" s="121">
        <v>0</v>
      </c>
      <c r="AH19" s="121">
        <v>0</v>
      </c>
      <c r="AI19" s="121">
        <v>0</v>
      </c>
      <c r="AJ19" s="121">
        <v>0</v>
      </c>
      <c r="AK19" s="121">
        <v>0</v>
      </c>
      <c r="AL19" s="121">
        <v>0</v>
      </c>
      <c r="AM19" s="121">
        <v>0</v>
      </c>
      <c r="AN19" s="121">
        <v>0</v>
      </c>
      <c r="AO19" s="121">
        <v>0</v>
      </c>
      <c r="AP19" s="121">
        <v>0</v>
      </c>
      <c r="AQ19" s="121">
        <v>0</v>
      </c>
      <c r="AR19" s="121">
        <v>0</v>
      </c>
      <c r="AS19" s="121">
        <v>0</v>
      </c>
      <c r="AT19" s="121">
        <v>0</v>
      </c>
      <c r="AU19" s="121">
        <v>2940000</v>
      </c>
      <c r="AV19" s="121">
        <f t="shared" si="3"/>
        <v>0</v>
      </c>
      <c r="AW19" s="121">
        <v>0</v>
      </c>
      <c r="AX19" s="121">
        <v>0</v>
      </c>
      <c r="AY19" s="121">
        <v>0</v>
      </c>
      <c r="AZ19" s="121">
        <v>0</v>
      </c>
      <c r="BA19" s="121">
        <v>0</v>
      </c>
      <c r="BB19" s="121">
        <v>0</v>
      </c>
      <c r="BC19" s="121">
        <v>0</v>
      </c>
      <c r="BD19" s="121">
        <v>0</v>
      </c>
      <c r="BE19" s="121">
        <v>0</v>
      </c>
      <c r="BF19" s="121">
        <v>0</v>
      </c>
      <c r="BG19" s="121" t="s">
        <v>319</v>
      </c>
      <c r="BH19" s="121">
        <v>0</v>
      </c>
      <c r="BI19" s="121">
        <f t="shared" si="4"/>
        <v>0</v>
      </c>
      <c r="BJ19" s="121">
        <v>0</v>
      </c>
      <c r="BK19" s="121">
        <v>0</v>
      </c>
      <c r="BL19" s="121">
        <v>0</v>
      </c>
      <c r="BM19" s="121">
        <v>0</v>
      </c>
      <c r="BN19" s="121">
        <f t="shared" si="5"/>
        <v>0</v>
      </c>
      <c r="BO19" s="121">
        <v>0</v>
      </c>
      <c r="BP19" s="121">
        <v>0</v>
      </c>
      <c r="BQ19" s="121">
        <v>0</v>
      </c>
      <c r="BR19" s="121">
        <v>0</v>
      </c>
      <c r="BS19" s="121">
        <v>0</v>
      </c>
      <c r="BT19" s="121">
        <v>0</v>
      </c>
      <c r="BU19" s="121">
        <v>0</v>
      </c>
      <c r="BV19" s="121">
        <v>0</v>
      </c>
      <c r="BW19" s="121">
        <v>0</v>
      </c>
      <c r="BX19" s="121">
        <v>0</v>
      </c>
      <c r="BY19" s="121">
        <v>0</v>
      </c>
      <c r="BZ19" s="121">
        <v>0</v>
      </c>
      <c r="CA19" s="121">
        <f t="shared" si="6"/>
        <v>0</v>
      </c>
      <c r="CB19" s="121">
        <v>0</v>
      </c>
      <c r="CC19" s="121">
        <v>0</v>
      </c>
      <c r="CD19" s="121">
        <v>0</v>
      </c>
      <c r="CE19" s="121">
        <v>0</v>
      </c>
      <c r="CF19" s="121">
        <v>0</v>
      </c>
      <c r="CG19" s="121">
        <v>0</v>
      </c>
      <c r="CH19" s="121">
        <v>0</v>
      </c>
      <c r="CI19" s="121">
        <v>0</v>
      </c>
      <c r="CJ19" s="121">
        <v>0</v>
      </c>
      <c r="CK19" s="121">
        <v>0</v>
      </c>
      <c r="CL19" s="121">
        <v>0</v>
      </c>
      <c r="CM19" s="121">
        <v>0</v>
      </c>
      <c r="CN19" s="121">
        <v>0</v>
      </c>
      <c r="CO19" s="121">
        <f t="shared" si="7"/>
        <v>0</v>
      </c>
      <c r="CP19" s="121">
        <v>0</v>
      </c>
      <c r="CQ19" s="121">
        <v>0</v>
      </c>
      <c r="CR19" s="121">
        <v>0</v>
      </c>
      <c r="CS19" s="121">
        <f t="shared" si="8"/>
        <v>0</v>
      </c>
      <c r="CT19" s="121">
        <v>0</v>
      </c>
      <c r="CU19" s="121">
        <v>0</v>
      </c>
      <c r="CV19" s="121">
        <f t="shared" si="9"/>
        <v>0</v>
      </c>
      <c r="CW19" s="121">
        <v>0</v>
      </c>
      <c r="CX19" s="121">
        <v>0</v>
      </c>
      <c r="CY19" s="121">
        <v>0</v>
      </c>
      <c r="CZ19" s="121">
        <v>0</v>
      </c>
      <c r="DA19" s="121">
        <v>0</v>
      </c>
      <c r="DB19" s="121">
        <f t="shared" si="10"/>
        <v>0</v>
      </c>
      <c r="DC19" s="121">
        <v>0</v>
      </c>
      <c r="DD19" s="121">
        <v>0</v>
      </c>
      <c r="DE19" s="121">
        <f t="shared" si="11"/>
        <v>0</v>
      </c>
      <c r="DF19" s="121">
        <v>0</v>
      </c>
      <c r="DG19" s="121">
        <v>0</v>
      </c>
      <c r="DH19" s="120">
        <v>0</v>
      </c>
      <c r="DI19" s="104">
        <v>0</v>
      </c>
    </row>
    <row r="20" ht="20.1" customHeight="1" spans="1:113">
      <c r="A20" s="126" t="s">
        <v>89</v>
      </c>
      <c r="B20" s="126" t="s">
        <v>105</v>
      </c>
      <c r="C20" s="126" t="s">
        <v>85</v>
      </c>
      <c r="D20" s="101" t="s">
        <v>107</v>
      </c>
      <c r="E20" s="119">
        <f t="shared" si="0"/>
        <v>600000</v>
      </c>
      <c r="F20" s="120">
        <f t="shared" si="1"/>
        <v>0</v>
      </c>
      <c r="G20" s="120">
        <v>0</v>
      </c>
      <c r="H20" s="120">
        <v>0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1">
        <v>0</v>
      </c>
      <c r="P20" s="121">
        <v>0</v>
      </c>
      <c r="Q20" s="121">
        <v>0</v>
      </c>
      <c r="R20" s="121">
        <v>0</v>
      </c>
      <c r="S20" s="121">
        <v>0</v>
      </c>
      <c r="T20" s="121">
        <f t="shared" si="2"/>
        <v>600000</v>
      </c>
      <c r="U20" s="121">
        <v>0</v>
      </c>
      <c r="V20" s="121">
        <v>0</v>
      </c>
      <c r="W20" s="121">
        <v>0</v>
      </c>
      <c r="X20" s="121">
        <v>0</v>
      </c>
      <c r="Y20" s="121">
        <v>0</v>
      </c>
      <c r="Z20" s="121">
        <v>0</v>
      </c>
      <c r="AA20" s="121">
        <v>0</v>
      </c>
      <c r="AB20" s="121">
        <v>0</v>
      </c>
      <c r="AC20" s="121">
        <v>0</v>
      </c>
      <c r="AD20" s="121">
        <v>0</v>
      </c>
      <c r="AE20" s="121">
        <v>0</v>
      </c>
      <c r="AF20" s="121">
        <v>0</v>
      </c>
      <c r="AG20" s="121">
        <v>0</v>
      </c>
      <c r="AH20" s="121">
        <v>0</v>
      </c>
      <c r="AI20" s="121">
        <v>0</v>
      </c>
      <c r="AJ20" s="121">
        <v>0</v>
      </c>
      <c r="AK20" s="121">
        <v>0</v>
      </c>
      <c r="AL20" s="121">
        <v>0</v>
      </c>
      <c r="AM20" s="121">
        <v>0</v>
      </c>
      <c r="AN20" s="121">
        <v>0</v>
      </c>
      <c r="AO20" s="121">
        <v>0</v>
      </c>
      <c r="AP20" s="121">
        <v>0</v>
      </c>
      <c r="AQ20" s="121">
        <v>0</v>
      </c>
      <c r="AR20" s="121">
        <v>0</v>
      </c>
      <c r="AS20" s="121">
        <v>0</v>
      </c>
      <c r="AT20" s="121">
        <v>0</v>
      </c>
      <c r="AU20" s="121">
        <v>600000</v>
      </c>
      <c r="AV20" s="121">
        <f t="shared" si="3"/>
        <v>0</v>
      </c>
      <c r="AW20" s="121">
        <v>0</v>
      </c>
      <c r="AX20" s="121">
        <v>0</v>
      </c>
      <c r="AY20" s="121">
        <v>0</v>
      </c>
      <c r="AZ20" s="121">
        <v>0</v>
      </c>
      <c r="BA20" s="121">
        <v>0</v>
      </c>
      <c r="BB20" s="121">
        <v>0</v>
      </c>
      <c r="BC20" s="121">
        <v>0</v>
      </c>
      <c r="BD20" s="121">
        <v>0</v>
      </c>
      <c r="BE20" s="121">
        <v>0</v>
      </c>
      <c r="BF20" s="121">
        <v>0</v>
      </c>
      <c r="BG20" s="121" t="s">
        <v>319</v>
      </c>
      <c r="BH20" s="121">
        <v>0</v>
      </c>
      <c r="BI20" s="121">
        <f t="shared" si="4"/>
        <v>0</v>
      </c>
      <c r="BJ20" s="121">
        <v>0</v>
      </c>
      <c r="BK20" s="121">
        <v>0</v>
      </c>
      <c r="BL20" s="121">
        <v>0</v>
      </c>
      <c r="BM20" s="121">
        <v>0</v>
      </c>
      <c r="BN20" s="121">
        <f t="shared" si="5"/>
        <v>0</v>
      </c>
      <c r="BO20" s="121">
        <v>0</v>
      </c>
      <c r="BP20" s="121">
        <v>0</v>
      </c>
      <c r="BQ20" s="121">
        <v>0</v>
      </c>
      <c r="BR20" s="121">
        <v>0</v>
      </c>
      <c r="BS20" s="121">
        <v>0</v>
      </c>
      <c r="BT20" s="121">
        <v>0</v>
      </c>
      <c r="BU20" s="121">
        <v>0</v>
      </c>
      <c r="BV20" s="121">
        <v>0</v>
      </c>
      <c r="BW20" s="121">
        <v>0</v>
      </c>
      <c r="BX20" s="121">
        <v>0</v>
      </c>
      <c r="BY20" s="121">
        <v>0</v>
      </c>
      <c r="BZ20" s="121">
        <v>0</v>
      </c>
      <c r="CA20" s="121">
        <f t="shared" si="6"/>
        <v>0</v>
      </c>
      <c r="CB20" s="121">
        <v>0</v>
      </c>
      <c r="CC20" s="121">
        <v>0</v>
      </c>
      <c r="CD20" s="121">
        <v>0</v>
      </c>
      <c r="CE20" s="121">
        <v>0</v>
      </c>
      <c r="CF20" s="121">
        <v>0</v>
      </c>
      <c r="CG20" s="121">
        <v>0</v>
      </c>
      <c r="CH20" s="121">
        <v>0</v>
      </c>
      <c r="CI20" s="121">
        <v>0</v>
      </c>
      <c r="CJ20" s="121">
        <v>0</v>
      </c>
      <c r="CK20" s="121">
        <v>0</v>
      </c>
      <c r="CL20" s="121">
        <v>0</v>
      </c>
      <c r="CM20" s="121">
        <v>0</v>
      </c>
      <c r="CN20" s="121">
        <v>0</v>
      </c>
      <c r="CO20" s="121">
        <f t="shared" si="7"/>
        <v>0</v>
      </c>
      <c r="CP20" s="121">
        <v>0</v>
      </c>
      <c r="CQ20" s="121">
        <v>0</v>
      </c>
      <c r="CR20" s="121">
        <v>0</v>
      </c>
      <c r="CS20" s="121">
        <f t="shared" si="8"/>
        <v>0</v>
      </c>
      <c r="CT20" s="121">
        <v>0</v>
      </c>
      <c r="CU20" s="121">
        <v>0</v>
      </c>
      <c r="CV20" s="121">
        <f t="shared" si="9"/>
        <v>0</v>
      </c>
      <c r="CW20" s="121">
        <v>0</v>
      </c>
      <c r="CX20" s="121">
        <v>0</v>
      </c>
      <c r="CY20" s="121">
        <v>0</v>
      </c>
      <c r="CZ20" s="121">
        <v>0</v>
      </c>
      <c r="DA20" s="121">
        <v>0</v>
      </c>
      <c r="DB20" s="121">
        <f t="shared" si="10"/>
        <v>0</v>
      </c>
      <c r="DC20" s="121">
        <v>0</v>
      </c>
      <c r="DD20" s="121">
        <v>0</v>
      </c>
      <c r="DE20" s="121">
        <f t="shared" si="11"/>
        <v>0</v>
      </c>
      <c r="DF20" s="121">
        <v>0</v>
      </c>
      <c r="DG20" s="121">
        <v>0</v>
      </c>
      <c r="DH20" s="120">
        <v>0</v>
      </c>
      <c r="DI20" s="104">
        <v>0</v>
      </c>
    </row>
    <row r="21" ht="20.1" customHeight="1" spans="1:113">
      <c r="A21" s="126" t="s">
        <v>89</v>
      </c>
      <c r="B21" s="126" t="s">
        <v>105</v>
      </c>
      <c r="C21" s="126" t="s">
        <v>108</v>
      </c>
      <c r="D21" s="101" t="s">
        <v>109</v>
      </c>
      <c r="E21" s="119">
        <f t="shared" si="0"/>
        <v>1300000</v>
      </c>
      <c r="F21" s="120">
        <f t="shared" si="1"/>
        <v>0</v>
      </c>
      <c r="G21" s="120">
        <v>0</v>
      </c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1">
        <v>0</v>
      </c>
      <c r="P21" s="121">
        <v>0</v>
      </c>
      <c r="Q21" s="121">
        <v>0</v>
      </c>
      <c r="R21" s="121">
        <v>0</v>
      </c>
      <c r="S21" s="121">
        <v>0</v>
      </c>
      <c r="T21" s="121">
        <f t="shared" si="2"/>
        <v>1300000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121">
        <v>0</v>
      </c>
      <c r="AD21" s="121">
        <v>0</v>
      </c>
      <c r="AE21" s="121">
        <v>0</v>
      </c>
      <c r="AF21" s="121">
        <v>0</v>
      </c>
      <c r="AG21" s="121">
        <v>0</v>
      </c>
      <c r="AH21" s="121">
        <v>0</v>
      </c>
      <c r="AI21" s="121">
        <v>0</v>
      </c>
      <c r="AJ21" s="121">
        <v>0</v>
      </c>
      <c r="AK21" s="121">
        <v>0</v>
      </c>
      <c r="AL21" s="121">
        <v>0</v>
      </c>
      <c r="AM21" s="121">
        <v>0</v>
      </c>
      <c r="AN21" s="121">
        <v>0</v>
      </c>
      <c r="AO21" s="121">
        <v>0</v>
      </c>
      <c r="AP21" s="121">
        <v>0</v>
      </c>
      <c r="AQ21" s="121">
        <v>0</v>
      </c>
      <c r="AR21" s="121">
        <v>0</v>
      </c>
      <c r="AS21" s="121">
        <v>0</v>
      </c>
      <c r="AT21" s="121">
        <v>0</v>
      </c>
      <c r="AU21" s="121">
        <v>1300000</v>
      </c>
      <c r="AV21" s="121">
        <f t="shared" si="3"/>
        <v>0</v>
      </c>
      <c r="AW21" s="121">
        <v>0</v>
      </c>
      <c r="AX21" s="121">
        <v>0</v>
      </c>
      <c r="AY21" s="121">
        <v>0</v>
      </c>
      <c r="AZ21" s="121">
        <v>0</v>
      </c>
      <c r="BA21" s="121">
        <v>0</v>
      </c>
      <c r="BB21" s="121">
        <v>0</v>
      </c>
      <c r="BC21" s="121">
        <v>0</v>
      </c>
      <c r="BD21" s="121">
        <v>0</v>
      </c>
      <c r="BE21" s="121">
        <v>0</v>
      </c>
      <c r="BF21" s="121">
        <v>0</v>
      </c>
      <c r="BG21" s="121" t="s">
        <v>319</v>
      </c>
      <c r="BH21" s="121">
        <v>0</v>
      </c>
      <c r="BI21" s="121">
        <f t="shared" si="4"/>
        <v>0</v>
      </c>
      <c r="BJ21" s="121">
        <v>0</v>
      </c>
      <c r="BK21" s="121">
        <v>0</v>
      </c>
      <c r="BL21" s="121">
        <v>0</v>
      </c>
      <c r="BM21" s="121">
        <v>0</v>
      </c>
      <c r="BN21" s="121">
        <f t="shared" si="5"/>
        <v>0</v>
      </c>
      <c r="BO21" s="121">
        <v>0</v>
      </c>
      <c r="BP21" s="121">
        <v>0</v>
      </c>
      <c r="BQ21" s="121">
        <v>0</v>
      </c>
      <c r="BR21" s="121">
        <v>0</v>
      </c>
      <c r="BS21" s="121">
        <v>0</v>
      </c>
      <c r="BT21" s="121">
        <v>0</v>
      </c>
      <c r="BU21" s="121">
        <v>0</v>
      </c>
      <c r="BV21" s="121">
        <v>0</v>
      </c>
      <c r="BW21" s="121">
        <v>0</v>
      </c>
      <c r="BX21" s="121">
        <v>0</v>
      </c>
      <c r="BY21" s="121">
        <v>0</v>
      </c>
      <c r="BZ21" s="121">
        <v>0</v>
      </c>
      <c r="CA21" s="121">
        <f t="shared" si="6"/>
        <v>0</v>
      </c>
      <c r="CB21" s="121">
        <v>0</v>
      </c>
      <c r="CC21" s="121">
        <v>0</v>
      </c>
      <c r="CD21" s="121">
        <v>0</v>
      </c>
      <c r="CE21" s="121">
        <v>0</v>
      </c>
      <c r="CF21" s="121">
        <v>0</v>
      </c>
      <c r="CG21" s="121">
        <v>0</v>
      </c>
      <c r="CH21" s="121">
        <v>0</v>
      </c>
      <c r="CI21" s="121">
        <v>0</v>
      </c>
      <c r="CJ21" s="121">
        <v>0</v>
      </c>
      <c r="CK21" s="121">
        <v>0</v>
      </c>
      <c r="CL21" s="121">
        <v>0</v>
      </c>
      <c r="CM21" s="121">
        <v>0</v>
      </c>
      <c r="CN21" s="121">
        <v>0</v>
      </c>
      <c r="CO21" s="121">
        <f t="shared" si="7"/>
        <v>0</v>
      </c>
      <c r="CP21" s="121">
        <v>0</v>
      </c>
      <c r="CQ21" s="121">
        <v>0</v>
      </c>
      <c r="CR21" s="121">
        <v>0</v>
      </c>
      <c r="CS21" s="121">
        <f t="shared" si="8"/>
        <v>0</v>
      </c>
      <c r="CT21" s="121">
        <v>0</v>
      </c>
      <c r="CU21" s="121">
        <v>0</v>
      </c>
      <c r="CV21" s="121">
        <f t="shared" si="9"/>
        <v>0</v>
      </c>
      <c r="CW21" s="121">
        <v>0</v>
      </c>
      <c r="CX21" s="121">
        <v>0</v>
      </c>
      <c r="CY21" s="121">
        <v>0</v>
      </c>
      <c r="CZ21" s="121">
        <v>0</v>
      </c>
      <c r="DA21" s="121">
        <v>0</v>
      </c>
      <c r="DB21" s="121">
        <f t="shared" si="10"/>
        <v>0</v>
      </c>
      <c r="DC21" s="121">
        <v>0</v>
      </c>
      <c r="DD21" s="121">
        <v>0</v>
      </c>
      <c r="DE21" s="121">
        <f t="shared" si="11"/>
        <v>0</v>
      </c>
      <c r="DF21" s="121">
        <v>0</v>
      </c>
      <c r="DG21" s="121">
        <v>0</v>
      </c>
      <c r="DH21" s="120">
        <v>0</v>
      </c>
      <c r="DI21" s="104">
        <v>0</v>
      </c>
    </row>
    <row r="22" ht="20.1" customHeight="1" spans="1:113">
      <c r="A22" s="126" t="s">
        <v>89</v>
      </c>
      <c r="B22" s="126" t="s">
        <v>105</v>
      </c>
      <c r="C22" s="126" t="s">
        <v>100</v>
      </c>
      <c r="D22" s="101" t="s">
        <v>110</v>
      </c>
      <c r="E22" s="119">
        <f t="shared" si="0"/>
        <v>18560000</v>
      </c>
      <c r="F22" s="120">
        <f t="shared" si="1"/>
        <v>0</v>
      </c>
      <c r="G22" s="120">
        <v>0</v>
      </c>
      <c r="H22" s="120">
        <v>0</v>
      </c>
      <c r="I22" s="120">
        <v>0</v>
      </c>
      <c r="J22" s="120">
        <v>0</v>
      </c>
      <c r="K22" s="120">
        <v>0</v>
      </c>
      <c r="L22" s="120">
        <v>0</v>
      </c>
      <c r="M22" s="120">
        <v>0</v>
      </c>
      <c r="N22" s="120">
        <v>0</v>
      </c>
      <c r="O22" s="121">
        <v>0</v>
      </c>
      <c r="P22" s="121">
        <v>0</v>
      </c>
      <c r="Q22" s="121">
        <v>0</v>
      </c>
      <c r="R22" s="121">
        <v>0</v>
      </c>
      <c r="S22" s="121">
        <v>0</v>
      </c>
      <c r="T22" s="121">
        <f t="shared" si="2"/>
        <v>18560000</v>
      </c>
      <c r="U22" s="121">
        <v>0</v>
      </c>
      <c r="V22" s="121">
        <v>0</v>
      </c>
      <c r="W22" s="121">
        <v>0</v>
      </c>
      <c r="X22" s="121">
        <v>0</v>
      </c>
      <c r="Y22" s="121">
        <v>0</v>
      </c>
      <c r="Z22" s="121">
        <v>0</v>
      </c>
      <c r="AA22" s="121">
        <v>0</v>
      </c>
      <c r="AB22" s="121">
        <v>0</v>
      </c>
      <c r="AC22" s="121">
        <v>0</v>
      </c>
      <c r="AD22" s="121">
        <v>0</v>
      </c>
      <c r="AE22" s="121">
        <v>0</v>
      </c>
      <c r="AF22" s="121">
        <v>0</v>
      </c>
      <c r="AG22" s="121">
        <v>0</v>
      </c>
      <c r="AH22" s="121">
        <v>0</v>
      </c>
      <c r="AI22" s="121">
        <v>0</v>
      </c>
      <c r="AJ22" s="121">
        <v>0</v>
      </c>
      <c r="AK22" s="121">
        <v>0</v>
      </c>
      <c r="AL22" s="121">
        <v>0</v>
      </c>
      <c r="AM22" s="121">
        <v>0</v>
      </c>
      <c r="AN22" s="121">
        <v>0</v>
      </c>
      <c r="AO22" s="121">
        <v>0</v>
      </c>
      <c r="AP22" s="121">
        <v>0</v>
      </c>
      <c r="AQ22" s="121">
        <v>0</v>
      </c>
      <c r="AR22" s="121">
        <v>0</v>
      </c>
      <c r="AS22" s="121">
        <v>0</v>
      </c>
      <c r="AT22" s="121">
        <v>0</v>
      </c>
      <c r="AU22" s="121">
        <v>18560000</v>
      </c>
      <c r="AV22" s="121">
        <f t="shared" si="3"/>
        <v>0</v>
      </c>
      <c r="AW22" s="121">
        <v>0</v>
      </c>
      <c r="AX22" s="121">
        <v>0</v>
      </c>
      <c r="AY22" s="121">
        <v>0</v>
      </c>
      <c r="AZ22" s="121">
        <v>0</v>
      </c>
      <c r="BA22" s="121">
        <v>0</v>
      </c>
      <c r="BB22" s="121">
        <v>0</v>
      </c>
      <c r="BC22" s="121">
        <v>0</v>
      </c>
      <c r="BD22" s="121">
        <v>0</v>
      </c>
      <c r="BE22" s="121">
        <v>0</v>
      </c>
      <c r="BF22" s="121">
        <v>0</v>
      </c>
      <c r="BG22" s="121" t="s">
        <v>319</v>
      </c>
      <c r="BH22" s="121">
        <v>0</v>
      </c>
      <c r="BI22" s="121">
        <f t="shared" si="4"/>
        <v>0</v>
      </c>
      <c r="BJ22" s="121">
        <v>0</v>
      </c>
      <c r="BK22" s="121">
        <v>0</v>
      </c>
      <c r="BL22" s="121">
        <v>0</v>
      </c>
      <c r="BM22" s="121">
        <v>0</v>
      </c>
      <c r="BN22" s="121">
        <f t="shared" si="5"/>
        <v>0</v>
      </c>
      <c r="BO22" s="121">
        <v>0</v>
      </c>
      <c r="BP22" s="121">
        <v>0</v>
      </c>
      <c r="BQ22" s="121">
        <v>0</v>
      </c>
      <c r="BR22" s="121">
        <v>0</v>
      </c>
      <c r="BS22" s="121">
        <v>0</v>
      </c>
      <c r="BT22" s="121">
        <v>0</v>
      </c>
      <c r="BU22" s="121">
        <v>0</v>
      </c>
      <c r="BV22" s="121">
        <v>0</v>
      </c>
      <c r="BW22" s="121">
        <v>0</v>
      </c>
      <c r="BX22" s="121">
        <v>0</v>
      </c>
      <c r="BY22" s="121">
        <v>0</v>
      </c>
      <c r="BZ22" s="121">
        <v>0</v>
      </c>
      <c r="CA22" s="121">
        <f t="shared" si="6"/>
        <v>0</v>
      </c>
      <c r="CB22" s="121">
        <v>0</v>
      </c>
      <c r="CC22" s="121">
        <v>0</v>
      </c>
      <c r="CD22" s="121">
        <v>0</v>
      </c>
      <c r="CE22" s="121">
        <v>0</v>
      </c>
      <c r="CF22" s="121">
        <v>0</v>
      </c>
      <c r="CG22" s="121">
        <v>0</v>
      </c>
      <c r="CH22" s="121">
        <v>0</v>
      </c>
      <c r="CI22" s="121">
        <v>0</v>
      </c>
      <c r="CJ22" s="121">
        <v>0</v>
      </c>
      <c r="CK22" s="121">
        <v>0</v>
      </c>
      <c r="CL22" s="121">
        <v>0</v>
      </c>
      <c r="CM22" s="121">
        <v>0</v>
      </c>
      <c r="CN22" s="121">
        <v>0</v>
      </c>
      <c r="CO22" s="121">
        <f t="shared" si="7"/>
        <v>0</v>
      </c>
      <c r="CP22" s="121">
        <v>0</v>
      </c>
      <c r="CQ22" s="121">
        <v>0</v>
      </c>
      <c r="CR22" s="121">
        <v>0</v>
      </c>
      <c r="CS22" s="121">
        <f t="shared" si="8"/>
        <v>0</v>
      </c>
      <c r="CT22" s="121">
        <v>0</v>
      </c>
      <c r="CU22" s="121">
        <v>0</v>
      </c>
      <c r="CV22" s="121">
        <f t="shared" si="9"/>
        <v>0</v>
      </c>
      <c r="CW22" s="121">
        <v>0</v>
      </c>
      <c r="CX22" s="121">
        <v>0</v>
      </c>
      <c r="CY22" s="121">
        <v>0</v>
      </c>
      <c r="CZ22" s="121">
        <v>0</v>
      </c>
      <c r="DA22" s="121">
        <v>0</v>
      </c>
      <c r="DB22" s="121">
        <f t="shared" si="10"/>
        <v>0</v>
      </c>
      <c r="DC22" s="121">
        <v>0</v>
      </c>
      <c r="DD22" s="121">
        <v>0</v>
      </c>
      <c r="DE22" s="121">
        <f t="shared" si="11"/>
        <v>0</v>
      </c>
      <c r="DF22" s="121">
        <v>0</v>
      </c>
      <c r="DG22" s="121">
        <v>0</v>
      </c>
      <c r="DH22" s="120">
        <v>0</v>
      </c>
      <c r="DI22" s="104">
        <v>0</v>
      </c>
    </row>
    <row r="23" ht="20.1" customHeight="1" spans="1:113">
      <c r="A23" s="126" t="s">
        <v>89</v>
      </c>
      <c r="B23" s="126" t="s">
        <v>105</v>
      </c>
      <c r="C23" s="126" t="s">
        <v>94</v>
      </c>
      <c r="D23" s="101" t="s">
        <v>111</v>
      </c>
      <c r="E23" s="119">
        <f t="shared" si="0"/>
        <v>400000</v>
      </c>
      <c r="F23" s="120">
        <f t="shared" si="1"/>
        <v>0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20">
        <v>0</v>
      </c>
      <c r="M23" s="120">
        <v>0</v>
      </c>
      <c r="N23" s="120">
        <v>0</v>
      </c>
      <c r="O23" s="121">
        <v>0</v>
      </c>
      <c r="P23" s="121">
        <v>0</v>
      </c>
      <c r="Q23" s="121">
        <v>0</v>
      </c>
      <c r="R23" s="121">
        <v>0</v>
      </c>
      <c r="S23" s="121">
        <v>0</v>
      </c>
      <c r="T23" s="121">
        <f t="shared" si="2"/>
        <v>400000</v>
      </c>
      <c r="U23" s="121">
        <v>0</v>
      </c>
      <c r="V23" s="121">
        <v>0</v>
      </c>
      <c r="W23" s="121">
        <v>0</v>
      </c>
      <c r="X23" s="121">
        <v>0</v>
      </c>
      <c r="Y23" s="121">
        <v>0</v>
      </c>
      <c r="Z23" s="121">
        <v>0</v>
      </c>
      <c r="AA23" s="121">
        <v>0</v>
      </c>
      <c r="AB23" s="121">
        <v>0</v>
      </c>
      <c r="AC23" s="121">
        <v>0</v>
      </c>
      <c r="AD23" s="121">
        <v>0</v>
      </c>
      <c r="AE23" s="121">
        <v>0</v>
      </c>
      <c r="AF23" s="121">
        <v>0</v>
      </c>
      <c r="AG23" s="121">
        <v>0</v>
      </c>
      <c r="AH23" s="121">
        <v>0</v>
      </c>
      <c r="AI23" s="121">
        <v>0</v>
      </c>
      <c r="AJ23" s="121">
        <v>0</v>
      </c>
      <c r="AK23" s="121">
        <v>0</v>
      </c>
      <c r="AL23" s="121">
        <v>0</v>
      </c>
      <c r="AM23" s="121">
        <v>0</v>
      </c>
      <c r="AN23" s="121">
        <v>0</v>
      </c>
      <c r="AO23" s="121">
        <v>0</v>
      </c>
      <c r="AP23" s="121">
        <v>0</v>
      </c>
      <c r="AQ23" s="121">
        <v>0</v>
      </c>
      <c r="AR23" s="121">
        <v>0</v>
      </c>
      <c r="AS23" s="121">
        <v>0</v>
      </c>
      <c r="AT23" s="121">
        <v>0</v>
      </c>
      <c r="AU23" s="121">
        <v>400000</v>
      </c>
      <c r="AV23" s="121">
        <f t="shared" si="3"/>
        <v>0</v>
      </c>
      <c r="AW23" s="121">
        <v>0</v>
      </c>
      <c r="AX23" s="121">
        <v>0</v>
      </c>
      <c r="AY23" s="121">
        <v>0</v>
      </c>
      <c r="AZ23" s="121">
        <v>0</v>
      </c>
      <c r="BA23" s="121">
        <v>0</v>
      </c>
      <c r="BB23" s="121">
        <v>0</v>
      </c>
      <c r="BC23" s="121">
        <v>0</v>
      </c>
      <c r="BD23" s="121">
        <v>0</v>
      </c>
      <c r="BE23" s="121">
        <v>0</v>
      </c>
      <c r="BF23" s="121">
        <v>0</v>
      </c>
      <c r="BG23" s="121" t="s">
        <v>319</v>
      </c>
      <c r="BH23" s="121">
        <v>0</v>
      </c>
      <c r="BI23" s="121">
        <f t="shared" si="4"/>
        <v>0</v>
      </c>
      <c r="BJ23" s="121">
        <v>0</v>
      </c>
      <c r="BK23" s="121">
        <v>0</v>
      </c>
      <c r="BL23" s="121">
        <v>0</v>
      </c>
      <c r="BM23" s="121">
        <v>0</v>
      </c>
      <c r="BN23" s="121">
        <f t="shared" si="5"/>
        <v>0</v>
      </c>
      <c r="BO23" s="121">
        <v>0</v>
      </c>
      <c r="BP23" s="121">
        <v>0</v>
      </c>
      <c r="BQ23" s="121">
        <v>0</v>
      </c>
      <c r="BR23" s="121">
        <v>0</v>
      </c>
      <c r="BS23" s="121">
        <v>0</v>
      </c>
      <c r="BT23" s="121">
        <v>0</v>
      </c>
      <c r="BU23" s="121">
        <v>0</v>
      </c>
      <c r="BV23" s="121">
        <v>0</v>
      </c>
      <c r="BW23" s="121">
        <v>0</v>
      </c>
      <c r="BX23" s="121">
        <v>0</v>
      </c>
      <c r="BY23" s="121">
        <v>0</v>
      </c>
      <c r="BZ23" s="121">
        <v>0</v>
      </c>
      <c r="CA23" s="121">
        <f t="shared" si="6"/>
        <v>0</v>
      </c>
      <c r="CB23" s="121">
        <v>0</v>
      </c>
      <c r="CC23" s="121">
        <v>0</v>
      </c>
      <c r="CD23" s="121">
        <v>0</v>
      </c>
      <c r="CE23" s="121">
        <v>0</v>
      </c>
      <c r="CF23" s="121">
        <v>0</v>
      </c>
      <c r="CG23" s="121">
        <v>0</v>
      </c>
      <c r="CH23" s="121">
        <v>0</v>
      </c>
      <c r="CI23" s="121">
        <v>0</v>
      </c>
      <c r="CJ23" s="121">
        <v>0</v>
      </c>
      <c r="CK23" s="121">
        <v>0</v>
      </c>
      <c r="CL23" s="121">
        <v>0</v>
      </c>
      <c r="CM23" s="121">
        <v>0</v>
      </c>
      <c r="CN23" s="121">
        <v>0</v>
      </c>
      <c r="CO23" s="121">
        <f t="shared" si="7"/>
        <v>0</v>
      </c>
      <c r="CP23" s="121">
        <v>0</v>
      </c>
      <c r="CQ23" s="121">
        <v>0</v>
      </c>
      <c r="CR23" s="121">
        <v>0</v>
      </c>
      <c r="CS23" s="121">
        <f t="shared" si="8"/>
        <v>0</v>
      </c>
      <c r="CT23" s="121">
        <v>0</v>
      </c>
      <c r="CU23" s="121">
        <v>0</v>
      </c>
      <c r="CV23" s="121">
        <f t="shared" si="9"/>
        <v>0</v>
      </c>
      <c r="CW23" s="121">
        <v>0</v>
      </c>
      <c r="CX23" s="121">
        <v>0</v>
      </c>
      <c r="CY23" s="121">
        <v>0</v>
      </c>
      <c r="CZ23" s="121">
        <v>0</v>
      </c>
      <c r="DA23" s="121">
        <v>0</v>
      </c>
      <c r="DB23" s="121">
        <f t="shared" si="10"/>
        <v>0</v>
      </c>
      <c r="DC23" s="121">
        <v>0</v>
      </c>
      <c r="DD23" s="121">
        <v>0</v>
      </c>
      <c r="DE23" s="121">
        <f t="shared" si="11"/>
        <v>0</v>
      </c>
      <c r="DF23" s="121">
        <v>0</v>
      </c>
      <c r="DG23" s="121">
        <v>0</v>
      </c>
      <c r="DH23" s="120">
        <v>0</v>
      </c>
      <c r="DI23" s="104">
        <v>0</v>
      </c>
    </row>
    <row r="24" ht="20.1" customHeight="1" spans="1:113">
      <c r="A24" s="126" t="s">
        <v>89</v>
      </c>
      <c r="B24" s="126" t="s">
        <v>105</v>
      </c>
      <c r="C24" s="126" t="s">
        <v>112</v>
      </c>
      <c r="D24" s="101" t="s">
        <v>113</v>
      </c>
      <c r="E24" s="119">
        <f t="shared" si="0"/>
        <v>2100000</v>
      </c>
      <c r="F24" s="120">
        <f t="shared" si="1"/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f t="shared" si="2"/>
        <v>2100000</v>
      </c>
      <c r="U24" s="121">
        <v>0</v>
      </c>
      <c r="V24" s="121">
        <v>0</v>
      </c>
      <c r="W24" s="121">
        <v>0</v>
      </c>
      <c r="X24" s="121">
        <v>0</v>
      </c>
      <c r="Y24" s="121">
        <v>0</v>
      </c>
      <c r="Z24" s="121">
        <v>0</v>
      </c>
      <c r="AA24" s="121">
        <v>0</v>
      </c>
      <c r="AB24" s="121">
        <v>0</v>
      </c>
      <c r="AC24" s="121">
        <v>0</v>
      </c>
      <c r="AD24" s="121">
        <v>0</v>
      </c>
      <c r="AE24" s="121">
        <v>0</v>
      </c>
      <c r="AF24" s="121">
        <v>0</v>
      </c>
      <c r="AG24" s="121">
        <v>0</v>
      </c>
      <c r="AH24" s="121">
        <v>0</v>
      </c>
      <c r="AI24" s="121">
        <v>0</v>
      </c>
      <c r="AJ24" s="121">
        <v>0</v>
      </c>
      <c r="AK24" s="121">
        <v>0</v>
      </c>
      <c r="AL24" s="121">
        <v>0</v>
      </c>
      <c r="AM24" s="121">
        <v>0</v>
      </c>
      <c r="AN24" s="121">
        <v>0</v>
      </c>
      <c r="AO24" s="121">
        <v>0</v>
      </c>
      <c r="AP24" s="121">
        <v>0</v>
      </c>
      <c r="AQ24" s="121">
        <v>0</v>
      </c>
      <c r="AR24" s="121">
        <v>0</v>
      </c>
      <c r="AS24" s="121">
        <v>0</v>
      </c>
      <c r="AT24" s="121">
        <v>0</v>
      </c>
      <c r="AU24" s="121">
        <v>2100000</v>
      </c>
      <c r="AV24" s="121">
        <f t="shared" si="3"/>
        <v>0</v>
      </c>
      <c r="AW24" s="121">
        <v>0</v>
      </c>
      <c r="AX24" s="121">
        <v>0</v>
      </c>
      <c r="AY24" s="121">
        <v>0</v>
      </c>
      <c r="AZ24" s="121">
        <v>0</v>
      </c>
      <c r="BA24" s="121">
        <v>0</v>
      </c>
      <c r="BB24" s="121">
        <v>0</v>
      </c>
      <c r="BC24" s="121">
        <v>0</v>
      </c>
      <c r="BD24" s="121">
        <v>0</v>
      </c>
      <c r="BE24" s="121">
        <v>0</v>
      </c>
      <c r="BF24" s="121">
        <v>0</v>
      </c>
      <c r="BG24" s="121" t="s">
        <v>319</v>
      </c>
      <c r="BH24" s="121">
        <v>0</v>
      </c>
      <c r="BI24" s="121">
        <f t="shared" si="4"/>
        <v>0</v>
      </c>
      <c r="BJ24" s="121">
        <v>0</v>
      </c>
      <c r="BK24" s="121">
        <v>0</v>
      </c>
      <c r="BL24" s="121">
        <v>0</v>
      </c>
      <c r="BM24" s="121">
        <v>0</v>
      </c>
      <c r="BN24" s="121">
        <f t="shared" si="5"/>
        <v>0</v>
      </c>
      <c r="BO24" s="121">
        <v>0</v>
      </c>
      <c r="BP24" s="121">
        <v>0</v>
      </c>
      <c r="BQ24" s="121">
        <v>0</v>
      </c>
      <c r="BR24" s="121">
        <v>0</v>
      </c>
      <c r="BS24" s="121">
        <v>0</v>
      </c>
      <c r="BT24" s="121">
        <v>0</v>
      </c>
      <c r="BU24" s="121">
        <v>0</v>
      </c>
      <c r="BV24" s="121">
        <v>0</v>
      </c>
      <c r="BW24" s="121">
        <v>0</v>
      </c>
      <c r="BX24" s="121">
        <v>0</v>
      </c>
      <c r="BY24" s="121">
        <v>0</v>
      </c>
      <c r="BZ24" s="121">
        <v>0</v>
      </c>
      <c r="CA24" s="121">
        <f t="shared" si="6"/>
        <v>0</v>
      </c>
      <c r="CB24" s="121">
        <v>0</v>
      </c>
      <c r="CC24" s="121">
        <v>0</v>
      </c>
      <c r="CD24" s="121">
        <v>0</v>
      </c>
      <c r="CE24" s="121">
        <v>0</v>
      </c>
      <c r="CF24" s="121">
        <v>0</v>
      </c>
      <c r="CG24" s="121">
        <v>0</v>
      </c>
      <c r="CH24" s="121">
        <v>0</v>
      </c>
      <c r="CI24" s="121">
        <v>0</v>
      </c>
      <c r="CJ24" s="121">
        <v>0</v>
      </c>
      <c r="CK24" s="121">
        <v>0</v>
      </c>
      <c r="CL24" s="121">
        <v>0</v>
      </c>
      <c r="CM24" s="121">
        <v>0</v>
      </c>
      <c r="CN24" s="121">
        <v>0</v>
      </c>
      <c r="CO24" s="121">
        <f t="shared" si="7"/>
        <v>0</v>
      </c>
      <c r="CP24" s="121">
        <v>0</v>
      </c>
      <c r="CQ24" s="121">
        <v>0</v>
      </c>
      <c r="CR24" s="121">
        <v>0</v>
      </c>
      <c r="CS24" s="121">
        <f t="shared" si="8"/>
        <v>0</v>
      </c>
      <c r="CT24" s="121">
        <v>0</v>
      </c>
      <c r="CU24" s="121">
        <v>0</v>
      </c>
      <c r="CV24" s="121">
        <f t="shared" si="9"/>
        <v>0</v>
      </c>
      <c r="CW24" s="121">
        <v>0</v>
      </c>
      <c r="CX24" s="121">
        <v>0</v>
      </c>
      <c r="CY24" s="121">
        <v>0</v>
      </c>
      <c r="CZ24" s="121">
        <v>0</v>
      </c>
      <c r="DA24" s="121">
        <v>0</v>
      </c>
      <c r="DB24" s="121">
        <f t="shared" si="10"/>
        <v>0</v>
      </c>
      <c r="DC24" s="121">
        <v>0</v>
      </c>
      <c r="DD24" s="121">
        <v>0</v>
      </c>
      <c r="DE24" s="121">
        <f t="shared" si="11"/>
        <v>0</v>
      </c>
      <c r="DF24" s="121">
        <v>0</v>
      </c>
      <c r="DG24" s="121">
        <v>0</v>
      </c>
      <c r="DH24" s="120">
        <v>0</v>
      </c>
      <c r="DI24" s="104">
        <v>0</v>
      </c>
    </row>
    <row r="25" ht="20.1" customHeight="1" spans="1:113">
      <c r="A25" s="126" t="s">
        <v>89</v>
      </c>
      <c r="B25" s="126" t="s">
        <v>105</v>
      </c>
      <c r="C25" s="126" t="s">
        <v>114</v>
      </c>
      <c r="D25" s="101" t="s">
        <v>115</v>
      </c>
      <c r="E25" s="119">
        <f t="shared" si="0"/>
        <v>3000000</v>
      </c>
      <c r="F25" s="120">
        <f t="shared" si="1"/>
        <v>0</v>
      </c>
      <c r="G25" s="120">
        <v>0</v>
      </c>
      <c r="H25" s="120">
        <v>0</v>
      </c>
      <c r="I25" s="120">
        <v>0</v>
      </c>
      <c r="J25" s="120">
        <v>0</v>
      </c>
      <c r="K25" s="120">
        <v>0</v>
      </c>
      <c r="L25" s="120">
        <v>0</v>
      </c>
      <c r="M25" s="120">
        <v>0</v>
      </c>
      <c r="N25" s="120">
        <v>0</v>
      </c>
      <c r="O25" s="121">
        <v>0</v>
      </c>
      <c r="P25" s="121">
        <v>0</v>
      </c>
      <c r="Q25" s="121">
        <v>0</v>
      </c>
      <c r="R25" s="121">
        <v>0</v>
      </c>
      <c r="S25" s="121">
        <v>0</v>
      </c>
      <c r="T25" s="121">
        <f t="shared" si="2"/>
        <v>3000000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121">
        <v>0</v>
      </c>
      <c r="AD25" s="121">
        <v>0</v>
      </c>
      <c r="AE25" s="121">
        <v>0</v>
      </c>
      <c r="AF25" s="121">
        <v>0</v>
      </c>
      <c r="AG25" s="121">
        <v>0</v>
      </c>
      <c r="AH25" s="121">
        <v>0</v>
      </c>
      <c r="AI25" s="121">
        <v>0</v>
      </c>
      <c r="AJ25" s="121">
        <v>0</v>
      </c>
      <c r="AK25" s="121">
        <v>0</v>
      </c>
      <c r="AL25" s="121">
        <v>0</v>
      </c>
      <c r="AM25" s="121">
        <v>0</v>
      </c>
      <c r="AN25" s="121">
        <v>0</v>
      </c>
      <c r="AO25" s="121">
        <v>0</v>
      </c>
      <c r="AP25" s="121">
        <v>0</v>
      </c>
      <c r="AQ25" s="121">
        <v>0</v>
      </c>
      <c r="AR25" s="121">
        <v>0</v>
      </c>
      <c r="AS25" s="121">
        <v>0</v>
      </c>
      <c r="AT25" s="121">
        <v>0</v>
      </c>
      <c r="AU25" s="121">
        <v>3000000</v>
      </c>
      <c r="AV25" s="121">
        <f t="shared" si="3"/>
        <v>0</v>
      </c>
      <c r="AW25" s="121">
        <v>0</v>
      </c>
      <c r="AX25" s="121">
        <v>0</v>
      </c>
      <c r="AY25" s="121">
        <v>0</v>
      </c>
      <c r="AZ25" s="121">
        <v>0</v>
      </c>
      <c r="BA25" s="121">
        <v>0</v>
      </c>
      <c r="BB25" s="121">
        <v>0</v>
      </c>
      <c r="BC25" s="121">
        <v>0</v>
      </c>
      <c r="BD25" s="121">
        <v>0</v>
      </c>
      <c r="BE25" s="121">
        <v>0</v>
      </c>
      <c r="BF25" s="121">
        <v>0</v>
      </c>
      <c r="BG25" s="121" t="s">
        <v>319</v>
      </c>
      <c r="BH25" s="121">
        <v>0</v>
      </c>
      <c r="BI25" s="121">
        <f t="shared" si="4"/>
        <v>0</v>
      </c>
      <c r="BJ25" s="121">
        <v>0</v>
      </c>
      <c r="BK25" s="121">
        <v>0</v>
      </c>
      <c r="BL25" s="121">
        <v>0</v>
      </c>
      <c r="BM25" s="121">
        <v>0</v>
      </c>
      <c r="BN25" s="121">
        <f t="shared" si="5"/>
        <v>0</v>
      </c>
      <c r="BO25" s="121">
        <v>0</v>
      </c>
      <c r="BP25" s="121">
        <v>0</v>
      </c>
      <c r="BQ25" s="121">
        <v>0</v>
      </c>
      <c r="BR25" s="121">
        <v>0</v>
      </c>
      <c r="BS25" s="121">
        <v>0</v>
      </c>
      <c r="BT25" s="121">
        <v>0</v>
      </c>
      <c r="BU25" s="121">
        <v>0</v>
      </c>
      <c r="BV25" s="121">
        <v>0</v>
      </c>
      <c r="BW25" s="121">
        <v>0</v>
      </c>
      <c r="BX25" s="121">
        <v>0</v>
      </c>
      <c r="BY25" s="121">
        <v>0</v>
      </c>
      <c r="BZ25" s="121">
        <v>0</v>
      </c>
      <c r="CA25" s="121">
        <f t="shared" si="6"/>
        <v>0</v>
      </c>
      <c r="CB25" s="121">
        <v>0</v>
      </c>
      <c r="CC25" s="121">
        <v>0</v>
      </c>
      <c r="CD25" s="121">
        <v>0</v>
      </c>
      <c r="CE25" s="121">
        <v>0</v>
      </c>
      <c r="CF25" s="121">
        <v>0</v>
      </c>
      <c r="CG25" s="121">
        <v>0</v>
      </c>
      <c r="CH25" s="121">
        <v>0</v>
      </c>
      <c r="CI25" s="121">
        <v>0</v>
      </c>
      <c r="CJ25" s="121">
        <v>0</v>
      </c>
      <c r="CK25" s="121">
        <v>0</v>
      </c>
      <c r="CL25" s="121">
        <v>0</v>
      </c>
      <c r="CM25" s="121">
        <v>0</v>
      </c>
      <c r="CN25" s="121">
        <v>0</v>
      </c>
      <c r="CO25" s="121">
        <f t="shared" si="7"/>
        <v>0</v>
      </c>
      <c r="CP25" s="121">
        <v>0</v>
      </c>
      <c r="CQ25" s="121">
        <v>0</v>
      </c>
      <c r="CR25" s="121">
        <v>0</v>
      </c>
      <c r="CS25" s="121">
        <f t="shared" si="8"/>
        <v>0</v>
      </c>
      <c r="CT25" s="121">
        <v>0</v>
      </c>
      <c r="CU25" s="121">
        <v>0</v>
      </c>
      <c r="CV25" s="121">
        <f t="shared" si="9"/>
        <v>0</v>
      </c>
      <c r="CW25" s="121">
        <v>0</v>
      </c>
      <c r="CX25" s="121">
        <v>0</v>
      </c>
      <c r="CY25" s="121">
        <v>0</v>
      </c>
      <c r="CZ25" s="121">
        <v>0</v>
      </c>
      <c r="DA25" s="121">
        <v>0</v>
      </c>
      <c r="DB25" s="121">
        <f t="shared" si="10"/>
        <v>0</v>
      </c>
      <c r="DC25" s="121">
        <v>0</v>
      </c>
      <c r="DD25" s="121">
        <v>0</v>
      </c>
      <c r="DE25" s="121">
        <f t="shared" si="11"/>
        <v>0</v>
      </c>
      <c r="DF25" s="121">
        <v>0</v>
      </c>
      <c r="DG25" s="121">
        <v>0</v>
      </c>
      <c r="DH25" s="120">
        <v>0</v>
      </c>
      <c r="DI25" s="104">
        <v>0</v>
      </c>
    </row>
    <row r="26" ht="20.1" customHeight="1" spans="1:113">
      <c r="A26" s="126" t="s">
        <v>89</v>
      </c>
      <c r="B26" s="126" t="s">
        <v>105</v>
      </c>
      <c r="C26" s="126" t="s">
        <v>98</v>
      </c>
      <c r="D26" s="101" t="s">
        <v>116</v>
      </c>
      <c r="E26" s="119">
        <f t="shared" si="0"/>
        <v>550000</v>
      </c>
      <c r="F26" s="120">
        <f t="shared" si="1"/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f t="shared" si="2"/>
        <v>550000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121">
        <v>0</v>
      </c>
      <c r="AD26" s="121">
        <v>0</v>
      </c>
      <c r="AE26" s="121">
        <v>0</v>
      </c>
      <c r="AF26" s="121">
        <v>0</v>
      </c>
      <c r="AG26" s="121">
        <v>0</v>
      </c>
      <c r="AH26" s="121">
        <v>0</v>
      </c>
      <c r="AI26" s="121">
        <v>0</v>
      </c>
      <c r="AJ26" s="121">
        <v>0</v>
      </c>
      <c r="AK26" s="121">
        <v>0</v>
      </c>
      <c r="AL26" s="121">
        <v>0</v>
      </c>
      <c r="AM26" s="121">
        <v>0</v>
      </c>
      <c r="AN26" s="121">
        <v>0</v>
      </c>
      <c r="AO26" s="121">
        <v>0</v>
      </c>
      <c r="AP26" s="121">
        <v>0</v>
      </c>
      <c r="AQ26" s="121">
        <v>0</v>
      </c>
      <c r="AR26" s="121">
        <v>0</v>
      </c>
      <c r="AS26" s="121">
        <v>0</v>
      </c>
      <c r="AT26" s="121">
        <v>0</v>
      </c>
      <c r="AU26" s="121">
        <v>550000</v>
      </c>
      <c r="AV26" s="121">
        <f t="shared" si="3"/>
        <v>0</v>
      </c>
      <c r="AW26" s="121">
        <v>0</v>
      </c>
      <c r="AX26" s="121">
        <v>0</v>
      </c>
      <c r="AY26" s="121">
        <v>0</v>
      </c>
      <c r="AZ26" s="121">
        <v>0</v>
      </c>
      <c r="BA26" s="121">
        <v>0</v>
      </c>
      <c r="BB26" s="121">
        <v>0</v>
      </c>
      <c r="BC26" s="121">
        <v>0</v>
      </c>
      <c r="BD26" s="121">
        <v>0</v>
      </c>
      <c r="BE26" s="121">
        <v>0</v>
      </c>
      <c r="BF26" s="121">
        <v>0</v>
      </c>
      <c r="BG26" s="121" t="s">
        <v>319</v>
      </c>
      <c r="BH26" s="121">
        <v>0</v>
      </c>
      <c r="BI26" s="121">
        <f t="shared" si="4"/>
        <v>0</v>
      </c>
      <c r="BJ26" s="121">
        <v>0</v>
      </c>
      <c r="BK26" s="121">
        <v>0</v>
      </c>
      <c r="BL26" s="121">
        <v>0</v>
      </c>
      <c r="BM26" s="121">
        <v>0</v>
      </c>
      <c r="BN26" s="121">
        <f t="shared" si="5"/>
        <v>0</v>
      </c>
      <c r="BO26" s="121">
        <v>0</v>
      </c>
      <c r="BP26" s="121">
        <v>0</v>
      </c>
      <c r="BQ26" s="121">
        <v>0</v>
      </c>
      <c r="BR26" s="121">
        <v>0</v>
      </c>
      <c r="BS26" s="121">
        <v>0</v>
      </c>
      <c r="BT26" s="121">
        <v>0</v>
      </c>
      <c r="BU26" s="121">
        <v>0</v>
      </c>
      <c r="BV26" s="121">
        <v>0</v>
      </c>
      <c r="BW26" s="121">
        <v>0</v>
      </c>
      <c r="BX26" s="121">
        <v>0</v>
      </c>
      <c r="BY26" s="121">
        <v>0</v>
      </c>
      <c r="BZ26" s="121">
        <v>0</v>
      </c>
      <c r="CA26" s="121">
        <f t="shared" si="6"/>
        <v>0</v>
      </c>
      <c r="CB26" s="121">
        <v>0</v>
      </c>
      <c r="CC26" s="121">
        <v>0</v>
      </c>
      <c r="CD26" s="121">
        <v>0</v>
      </c>
      <c r="CE26" s="121">
        <v>0</v>
      </c>
      <c r="CF26" s="121">
        <v>0</v>
      </c>
      <c r="CG26" s="121">
        <v>0</v>
      </c>
      <c r="CH26" s="121">
        <v>0</v>
      </c>
      <c r="CI26" s="121">
        <v>0</v>
      </c>
      <c r="CJ26" s="121">
        <v>0</v>
      </c>
      <c r="CK26" s="121">
        <v>0</v>
      </c>
      <c r="CL26" s="121">
        <v>0</v>
      </c>
      <c r="CM26" s="121">
        <v>0</v>
      </c>
      <c r="CN26" s="121">
        <v>0</v>
      </c>
      <c r="CO26" s="121">
        <f t="shared" si="7"/>
        <v>0</v>
      </c>
      <c r="CP26" s="121">
        <v>0</v>
      </c>
      <c r="CQ26" s="121">
        <v>0</v>
      </c>
      <c r="CR26" s="121">
        <v>0</v>
      </c>
      <c r="CS26" s="121">
        <f t="shared" si="8"/>
        <v>0</v>
      </c>
      <c r="CT26" s="121">
        <v>0</v>
      </c>
      <c r="CU26" s="121">
        <v>0</v>
      </c>
      <c r="CV26" s="121">
        <f t="shared" si="9"/>
        <v>0</v>
      </c>
      <c r="CW26" s="121">
        <v>0</v>
      </c>
      <c r="CX26" s="121">
        <v>0</v>
      </c>
      <c r="CY26" s="121">
        <v>0</v>
      </c>
      <c r="CZ26" s="121">
        <v>0</v>
      </c>
      <c r="DA26" s="121">
        <v>0</v>
      </c>
      <c r="DB26" s="121">
        <f t="shared" si="10"/>
        <v>0</v>
      </c>
      <c r="DC26" s="121">
        <v>0</v>
      </c>
      <c r="DD26" s="121">
        <v>0</v>
      </c>
      <c r="DE26" s="121">
        <f t="shared" si="11"/>
        <v>0</v>
      </c>
      <c r="DF26" s="121">
        <v>0</v>
      </c>
      <c r="DG26" s="121">
        <v>0</v>
      </c>
      <c r="DH26" s="120">
        <v>0</v>
      </c>
      <c r="DI26" s="104">
        <v>0</v>
      </c>
    </row>
    <row r="27" ht="20.1" customHeight="1" spans="1:113">
      <c r="A27" s="126" t="s">
        <v>89</v>
      </c>
      <c r="B27" s="126" t="s">
        <v>92</v>
      </c>
      <c r="C27" s="126" t="s">
        <v>90</v>
      </c>
      <c r="D27" s="101" t="s">
        <v>117</v>
      </c>
      <c r="E27" s="119">
        <f t="shared" si="0"/>
        <v>11000000</v>
      </c>
      <c r="F27" s="120">
        <f t="shared" si="1"/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f t="shared" si="2"/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121">
        <v>0</v>
      </c>
      <c r="AD27" s="121">
        <v>0</v>
      </c>
      <c r="AE27" s="121">
        <v>0</v>
      </c>
      <c r="AF27" s="121">
        <v>0</v>
      </c>
      <c r="AG27" s="121">
        <v>0</v>
      </c>
      <c r="AH27" s="121">
        <v>0</v>
      </c>
      <c r="AI27" s="121">
        <v>0</v>
      </c>
      <c r="AJ27" s="121">
        <v>0</v>
      </c>
      <c r="AK27" s="121">
        <v>0</v>
      </c>
      <c r="AL27" s="121">
        <v>0</v>
      </c>
      <c r="AM27" s="121">
        <v>0</v>
      </c>
      <c r="AN27" s="121">
        <v>0</v>
      </c>
      <c r="AO27" s="121">
        <v>0</v>
      </c>
      <c r="AP27" s="121">
        <v>0</v>
      </c>
      <c r="AQ27" s="121">
        <v>0</v>
      </c>
      <c r="AR27" s="121">
        <v>0</v>
      </c>
      <c r="AS27" s="121">
        <v>0</v>
      </c>
      <c r="AT27" s="121">
        <v>0</v>
      </c>
      <c r="AU27" s="121">
        <v>0</v>
      </c>
      <c r="AV27" s="121">
        <f t="shared" si="3"/>
        <v>11000000</v>
      </c>
      <c r="AW27" s="121">
        <v>0</v>
      </c>
      <c r="AX27" s="121">
        <v>0</v>
      </c>
      <c r="AY27" s="121">
        <v>0</v>
      </c>
      <c r="AZ27" s="121">
        <v>11000000</v>
      </c>
      <c r="BA27" s="121">
        <v>0</v>
      </c>
      <c r="BB27" s="121">
        <v>0</v>
      </c>
      <c r="BC27" s="121">
        <v>0</v>
      </c>
      <c r="BD27" s="121">
        <v>0</v>
      </c>
      <c r="BE27" s="121">
        <v>0</v>
      </c>
      <c r="BF27" s="121">
        <v>0</v>
      </c>
      <c r="BG27" s="121" t="s">
        <v>319</v>
      </c>
      <c r="BH27" s="121">
        <v>0</v>
      </c>
      <c r="BI27" s="121">
        <f t="shared" si="4"/>
        <v>0</v>
      </c>
      <c r="BJ27" s="121">
        <v>0</v>
      </c>
      <c r="BK27" s="121">
        <v>0</v>
      </c>
      <c r="BL27" s="121">
        <v>0</v>
      </c>
      <c r="BM27" s="121">
        <v>0</v>
      </c>
      <c r="BN27" s="121">
        <f t="shared" si="5"/>
        <v>0</v>
      </c>
      <c r="BO27" s="121">
        <v>0</v>
      </c>
      <c r="BP27" s="121">
        <v>0</v>
      </c>
      <c r="BQ27" s="121">
        <v>0</v>
      </c>
      <c r="BR27" s="121">
        <v>0</v>
      </c>
      <c r="BS27" s="121">
        <v>0</v>
      </c>
      <c r="BT27" s="121">
        <v>0</v>
      </c>
      <c r="BU27" s="121">
        <v>0</v>
      </c>
      <c r="BV27" s="121">
        <v>0</v>
      </c>
      <c r="BW27" s="121">
        <v>0</v>
      </c>
      <c r="BX27" s="121">
        <v>0</v>
      </c>
      <c r="BY27" s="121">
        <v>0</v>
      </c>
      <c r="BZ27" s="121">
        <v>0</v>
      </c>
      <c r="CA27" s="121">
        <f t="shared" si="6"/>
        <v>0</v>
      </c>
      <c r="CB27" s="121">
        <v>0</v>
      </c>
      <c r="CC27" s="121">
        <v>0</v>
      </c>
      <c r="CD27" s="121">
        <v>0</v>
      </c>
      <c r="CE27" s="121">
        <v>0</v>
      </c>
      <c r="CF27" s="121">
        <v>0</v>
      </c>
      <c r="CG27" s="121">
        <v>0</v>
      </c>
      <c r="CH27" s="121">
        <v>0</v>
      </c>
      <c r="CI27" s="121">
        <v>0</v>
      </c>
      <c r="CJ27" s="121">
        <v>0</v>
      </c>
      <c r="CK27" s="121">
        <v>0</v>
      </c>
      <c r="CL27" s="121">
        <v>0</v>
      </c>
      <c r="CM27" s="121">
        <v>0</v>
      </c>
      <c r="CN27" s="121">
        <v>0</v>
      </c>
      <c r="CO27" s="121">
        <f t="shared" si="7"/>
        <v>0</v>
      </c>
      <c r="CP27" s="121">
        <v>0</v>
      </c>
      <c r="CQ27" s="121">
        <v>0</v>
      </c>
      <c r="CR27" s="121">
        <v>0</v>
      </c>
      <c r="CS27" s="121">
        <f t="shared" si="8"/>
        <v>0</v>
      </c>
      <c r="CT27" s="121">
        <v>0</v>
      </c>
      <c r="CU27" s="121">
        <v>0</v>
      </c>
      <c r="CV27" s="121">
        <f t="shared" si="9"/>
        <v>0</v>
      </c>
      <c r="CW27" s="121">
        <v>0</v>
      </c>
      <c r="CX27" s="121">
        <v>0</v>
      </c>
      <c r="CY27" s="121">
        <v>0</v>
      </c>
      <c r="CZ27" s="121">
        <v>0</v>
      </c>
      <c r="DA27" s="121">
        <v>0</v>
      </c>
      <c r="DB27" s="121">
        <f t="shared" si="10"/>
        <v>0</v>
      </c>
      <c r="DC27" s="121">
        <v>0</v>
      </c>
      <c r="DD27" s="121">
        <v>0</v>
      </c>
      <c r="DE27" s="121">
        <f t="shared" si="11"/>
        <v>0</v>
      </c>
      <c r="DF27" s="121">
        <v>0</v>
      </c>
      <c r="DG27" s="121">
        <v>0</v>
      </c>
      <c r="DH27" s="120">
        <v>0</v>
      </c>
      <c r="DI27" s="104">
        <v>0</v>
      </c>
    </row>
    <row r="28" ht="20.1" customHeight="1" spans="1:113">
      <c r="A28" s="126" t="s">
        <v>118</v>
      </c>
      <c r="B28" s="126" t="s">
        <v>112</v>
      </c>
      <c r="C28" s="126" t="s">
        <v>90</v>
      </c>
      <c r="D28" s="101" t="s">
        <v>119</v>
      </c>
      <c r="E28" s="119">
        <f t="shared" si="0"/>
        <v>497643.92</v>
      </c>
      <c r="F28" s="120">
        <f t="shared" si="1"/>
        <v>497643.92</v>
      </c>
      <c r="G28" s="120">
        <v>0</v>
      </c>
      <c r="H28" s="120">
        <v>0</v>
      </c>
      <c r="I28" s="120">
        <v>0</v>
      </c>
      <c r="J28" s="120">
        <v>0</v>
      </c>
      <c r="K28" s="120">
        <v>0</v>
      </c>
      <c r="L28" s="120">
        <v>0</v>
      </c>
      <c r="M28" s="120">
        <v>0</v>
      </c>
      <c r="N28" s="120">
        <v>497643.92</v>
      </c>
      <c r="O28" s="121">
        <v>0</v>
      </c>
      <c r="P28" s="121">
        <v>0</v>
      </c>
      <c r="Q28" s="121">
        <v>0</v>
      </c>
      <c r="R28" s="121">
        <v>0</v>
      </c>
      <c r="S28" s="121">
        <v>0</v>
      </c>
      <c r="T28" s="121">
        <f t="shared" si="2"/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0</v>
      </c>
      <c r="AA28" s="121">
        <v>0</v>
      </c>
      <c r="AB28" s="121">
        <v>0</v>
      </c>
      <c r="AC28" s="121">
        <v>0</v>
      </c>
      <c r="AD28" s="121">
        <v>0</v>
      </c>
      <c r="AE28" s="121">
        <v>0</v>
      </c>
      <c r="AF28" s="121">
        <v>0</v>
      </c>
      <c r="AG28" s="121">
        <v>0</v>
      </c>
      <c r="AH28" s="121">
        <v>0</v>
      </c>
      <c r="AI28" s="121">
        <v>0</v>
      </c>
      <c r="AJ28" s="121">
        <v>0</v>
      </c>
      <c r="AK28" s="121">
        <v>0</v>
      </c>
      <c r="AL28" s="121">
        <v>0</v>
      </c>
      <c r="AM28" s="121">
        <v>0</v>
      </c>
      <c r="AN28" s="121">
        <v>0</v>
      </c>
      <c r="AO28" s="121">
        <v>0</v>
      </c>
      <c r="AP28" s="121">
        <v>0</v>
      </c>
      <c r="AQ28" s="121">
        <v>0</v>
      </c>
      <c r="AR28" s="121">
        <v>0</v>
      </c>
      <c r="AS28" s="121">
        <v>0</v>
      </c>
      <c r="AT28" s="121">
        <v>0</v>
      </c>
      <c r="AU28" s="121">
        <v>0</v>
      </c>
      <c r="AV28" s="121">
        <f t="shared" si="3"/>
        <v>0</v>
      </c>
      <c r="AW28" s="121">
        <v>0</v>
      </c>
      <c r="AX28" s="121">
        <v>0</v>
      </c>
      <c r="AY28" s="121">
        <v>0</v>
      </c>
      <c r="AZ28" s="121">
        <v>0</v>
      </c>
      <c r="BA28" s="121">
        <v>0</v>
      </c>
      <c r="BB28" s="121">
        <v>0</v>
      </c>
      <c r="BC28" s="121">
        <v>0</v>
      </c>
      <c r="BD28" s="121">
        <v>0</v>
      </c>
      <c r="BE28" s="121">
        <v>0</v>
      </c>
      <c r="BF28" s="121">
        <v>0</v>
      </c>
      <c r="BG28" s="121" t="s">
        <v>319</v>
      </c>
      <c r="BH28" s="121">
        <v>0</v>
      </c>
      <c r="BI28" s="121">
        <f t="shared" si="4"/>
        <v>0</v>
      </c>
      <c r="BJ28" s="121">
        <v>0</v>
      </c>
      <c r="BK28" s="121">
        <v>0</v>
      </c>
      <c r="BL28" s="121">
        <v>0</v>
      </c>
      <c r="BM28" s="121">
        <v>0</v>
      </c>
      <c r="BN28" s="121">
        <f t="shared" si="5"/>
        <v>0</v>
      </c>
      <c r="BO28" s="121">
        <v>0</v>
      </c>
      <c r="BP28" s="121">
        <v>0</v>
      </c>
      <c r="BQ28" s="121">
        <v>0</v>
      </c>
      <c r="BR28" s="121">
        <v>0</v>
      </c>
      <c r="BS28" s="121">
        <v>0</v>
      </c>
      <c r="BT28" s="121">
        <v>0</v>
      </c>
      <c r="BU28" s="121">
        <v>0</v>
      </c>
      <c r="BV28" s="121">
        <v>0</v>
      </c>
      <c r="BW28" s="121">
        <v>0</v>
      </c>
      <c r="BX28" s="121">
        <v>0</v>
      </c>
      <c r="BY28" s="121">
        <v>0</v>
      </c>
      <c r="BZ28" s="121">
        <v>0</v>
      </c>
      <c r="CA28" s="121">
        <f t="shared" si="6"/>
        <v>0</v>
      </c>
      <c r="CB28" s="121">
        <v>0</v>
      </c>
      <c r="CC28" s="121">
        <v>0</v>
      </c>
      <c r="CD28" s="121">
        <v>0</v>
      </c>
      <c r="CE28" s="121">
        <v>0</v>
      </c>
      <c r="CF28" s="121">
        <v>0</v>
      </c>
      <c r="CG28" s="121">
        <v>0</v>
      </c>
      <c r="CH28" s="121">
        <v>0</v>
      </c>
      <c r="CI28" s="121">
        <v>0</v>
      </c>
      <c r="CJ28" s="121">
        <v>0</v>
      </c>
      <c r="CK28" s="121">
        <v>0</v>
      </c>
      <c r="CL28" s="121">
        <v>0</v>
      </c>
      <c r="CM28" s="121">
        <v>0</v>
      </c>
      <c r="CN28" s="121">
        <v>0</v>
      </c>
      <c r="CO28" s="121">
        <f t="shared" si="7"/>
        <v>0</v>
      </c>
      <c r="CP28" s="121">
        <v>0</v>
      </c>
      <c r="CQ28" s="121">
        <v>0</v>
      </c>
      <c r="CR28" s="121">
        <v>0</v>
      </c>
      <c r="CS28" s="121">
        <f t="shared" si="8"/>
        <v>0</v>
      </c>
      <c r="CT28" s="121">
        <v>0</v>
      </c>
      <c r="CU28" s="121">
        <v>0</v>
      </c>
      <c r="CV28" s="121">
        <f t="shared" si="9"/>
        <v>0</v>
      </c>
      <c r="CW28" s="121">
        <v>0</v>
      </c>
      <c r="CX28" s="121">
        <v>0</v>
      </c>
      <c r="CY28" s="121">
        <v>0</v>
      </c>
      <c r="CZ28" s="121">
        <v>0</v>
      </c>
      <c r="DA28" s="121">
        <v>0</v>
      </c>
      <c r="DB28" s="121">
        <f t="shared" si="10"/>
        <v>0</v>
      </c>
      <c r="DC28" s="121">
        <v>0</v>
      </c>
      <c r="DD28" s="121">
        <v>0</v>
      </c>
      <c r="DE28" s="121">
        <f t="shared" si="11"/>
        <v>0</v>
      </c>
      <c r="DF28" s="121">
        <v>0</v>
      </c>
      <c r="DG28" s="121">
        <v>0</v>
      </c>
      <c r="DH28" s="120">
        <v>0</v>
      </c>
      <c r="DI28" s="104">
        <v>0</v>
      </c>
    </row>
    <row r="29" ht="20.1" customHeight="1" spans="1:113">
      <c r="A29" s="126" t="s">
        <v>120</v>
      </c>
      <c r="B29" s="126" t="s">
        <v>100</v>
      </c>
      <c r="C29" s="126" t="s">
        <v>121</v>
      </c>
      <c r="D29" s="101" t="s">
        <v>122</v>
      </c>
      <c r="E29" s="119">
        <f t="shared" si="0"/>
        <v>900000</v>
      </c>
      <c r="F29" s="120">
        <f t="shared" si="1"/>
        <v>0</v>
      </c>
      <c r="G29" s="120">
        <v>0</v>
      </c>
      <c r="H29" s="120">
        <v>0</v>
      </c>
      <c r="I29" s="120">
        <v>0</v>
      </c>
      <c r="J29" s="120">
        <v>0</v>
      </c>
      <c r="K29" s="120">
        <v>0</v>
      </c>
      <c r="L29" s="120">
        <v>0</v>
      </c>
      <c r="M29" s="120">
        <v>0</v>
      </c>
      <c r="N29" s="120">
        <v>0</v>
      </c>
      <c r="O29" s="121">
        <v>0</v>
      </c>
      <c r="P29" s="121">
        <v>0</v>
      </c>
      <c r="Q29" s="121">
        <v>0</v>
      </c>
      <c r="R29" s="121">
        <v>0</v>
      </c>
      <c r="S29" s="121">
        <v>0</v>
      </c>
      <c r="T29" s="121">
        <f t="shared" si="2"/>
        <v>0</v>
      </c>
      <c r="U29" s="121">
        <v>0</v>
      </c>
      <c r="V29" s="121">
        <v>0</v>
      </c>
      <c r="W29" s="121">
        <v>0</v>
      </c>
      <c r="X29" s="121">
        <v>0</v>
      </c>
      <c r="Y29" s="121">
        <v>0</v>
      </c>
      <c r="Z29" s="121">
        <v>0</v>
      </c>
      <c r="AA29" s="121">
        <v>0</v>
      </c>
      <c r="AB29" s="121">
        <v>0</v>
      </c>
      <c r="AC29" s="121">
        <v>0</v>
      </c>
      <c r="AD29" s="121">
        <v>0</v>
      </c>
      <c r="AE29" s="121">
        <v>0</v>
      </c>
      <c r="AF29" s="121">
        <v>0</v>
      </c>
      <c r="AG29" s="121">
        <v>0</v>
      </c>
      <c r="AH29" s="121">
        <v>0</v>
      </c>
      <c r="AI29" s="121">
        <v>0</v>
      </c>
      <c r="AJ29" s="121">
        <v>0</v>
      </c>
      <c r="AK29" s="121">
        <v>0</v>
      </c>
      <c r="AL29" s="121">
        <v>0</v>
      </c>
      <c r="AM29" s="121">
        <v>0</v>
      </c>
      <c r="AN29" s="121">
        <v>0</v>
      </c>
      <c r="AO29" s="121">
        <v>0</v>
      </c>
      <c r="AP29" s="121">
        <v>0</v>
      </c>
      <c r="AQ29" s="121">
        <v>0</v>
      </c>
      <c r="AR29" s="121">
        <v>0</v>
      </c>
      <c r="AS29" s="121">
        <v>0</v>
      </c>
      <c r="AT29" s="121">
        <v>0</v>
      </c>
      <c r="AU29" s="121">
        <v>0</v>
      </c>
      <c r="AV29" s="121">
        <f t="shared" si="3"/>
        <v>900000</v>
      </c>
      <c r="AW29" s="121">
        <v>0</v>
      </c>
      <c r="AX29" s="121">
        <v>0</v>
      </c>
      <c r="AY29" s="121">
        <v>0</v>
      </c>
      <c r="AZ29" s="121">
        <v>0</v>
      </c>
      <c r="BA29" s="121">
        <v>0</v>
      </c>
      <c r="BB29" s="121">
        <v>0</v>
      </c>
      <c r="BC29" s="121">
        <v>0</v>
      </c>
      <c r="BD29" s="121">
        <v>0</v>
      </c>
      <c r="BE29" s="121">
        <v>0</v>
      </c>
      <c r="BF29" s="121">
        <v>0</v>
      </c>
      <c r="BG29" s="121" t="s">
        <v>319</v>
      </c>
      <c r="BH29" s="121">
        <v>900000</v>
      </c>
      <c r="BI29" s="121">
        <f t="shared" si="4"/>
        <v>0</v>
      </c>
      <c r="BJ29" s="121">
        <v>0</v>
      </c>
      <c r="BK29" s="121">
        <v>0</v>
      </c>
      <c r="BL29" s="121">
        <v>0</v>
      </c>
      <c r="BM29" s="121">
        <v>0</v>
      </c>
      <c r="BN29" s="121">
        <f t="shared" si="5"/>
        <v>0</v>
      </c>
      <c r="BO29" s="121">
        <v>0</v>
      </c>
      <c r="BP29" s="121">
        <v>0</v>
      </c>
      <c r="BQ29" s="121">
        <v>0</v>
      </c>
      <c r="BR29" s="121">
        <v>0</v>
      </c>
      <c r="BS29" s="121">
        <v>0</v>
      </c>
      <c r="BT29" s="121">
        <v>0</v>
      </c>
      <c r="BU29" s="121">
        <v>0</v>
      </c>
      <c r="BV29" s="121">
        <v>0</v>
      </c>
      <c r="BW29" s="121">
        <v>0</v>
      </c>
      <c r="BX29" s="121">
        <v>0</v>
      </c>
      <c r="BY29" s="121">
        <v>0</v>
      </c>
      <c r="BZ29" s="121">
        <v>0</v>
      </c>
      <c r="CA29" s="121">
        <f t="shared" si="6"/>
        <v>0</v>
      </c>
      <c r="CB29" s="121">
        <v>0</v>
      </c>
      <c r="CC29" s="121">
        <v>0</v>
      </c>
      <c r="CD29" s="121">
        <v>0</v>
      </c>
      <c r="CE29" s="121">
        <v>0</v>
      </c>
      <c r="CF29" s="121">
        <v>0</v>
      </c>
      <c r="CG29" s="121">
        <v>0</v>
      </c>
      <c r="CH29" s="121">
        <v>0</v>
      </c>
      <c r="CI29" s="121">
        <v>0</v>
      </c>
      <c r="CJ29" s="121">
        <v>0</v>
      </c>
      <c r="CK29" s="121">
        <v>0</v>
      </c>
      <c r="CL29" s="121">
        <v>0</v>
      </c>
      <c r="CM29" s="121">
        <v>0</v>
      </c>
      <c r="CN29" s="121">
        <v>0</v>
      </c>
      <c r="CO29" s="121">
        <f t="shared" si="7"/>
        <v>0</v>
      </c>
      <c r="CP29" s="121">
        <v>0</v>
      </c>
      <c r="CQ29" s="121">
        <v>0</v>
      </c>
      <c r="CR29" s="121">
        <v>0</v>
      </c>
      <c r="CS29" s="121">
        <f t="shared" si="8"/>
        <v>0</v>
      </c>
      <c r="CT29" s="121">
        <v>0</v>
      </c>
      <c r="CU29" s="121">
        <v>0</v>
      </c>
      <c r="CV29" s="121">
        <f t="shared" si="9"/>
        <v>0</v>
      </c>
      <c r="CW29" s="121">
        <v>0</v>
      </c>
      <c r="CX29" s="121">
        <v>0</v>
      </c>
      <c r="CY29" s="121">
        <v>0</v>
      </c>
      <c r="CZ29" s="121">
        <v>0</v>
      </c>
      <c r="DA29" s="121">
        <v>0</v>
      </c>
      <c r="DB29" s="121">
        <f t="shared" si="10"/>
        <v>0</v>
      </c>
      <c r="DC29" s="121">
        <v>0</v>
      </c>
      <c r="DD29" s="121">
        <v>0</v>
      </c>
      <c r="DE29" s="121">
        <f t="shared" si="11"/>
        <v>0</v>
      </c>
      <c r="DF29" s="121">
        <v>0</v>
      </c>
      <c r="DG29" s="121">
        <v>0</v>
      </c>
      <c r="DH29" s="120">
        <v>0</v>
      </c>
      <c r="DI29" s="104">
        <v>0</v>
      </c>
    </row>
    <row r="30" ht="20.1" customHeight="1" spans="1:113">
      <c r="A30" s="126" t="s">
        <v>125</v>
      </c>
      <c r="B30" s="126" t="s">
        <v>85</v>
      </c>
      <c r="C30" s="126" t="s">
        <v>90</v>
      </c>
      <c r="D30" s="101" t="s">
        <v>126</v>
      </c>
      <c r="E30" s="119">
        <f t="shared" si="0"/>
        <v>599728</v>
      </c>
      <c r="F30" s="120">
        <f t="shared" si="1"/>
        <v>599728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v>0</v>
      </c>
      <c r="N30" s="120">
        <v>0</v>
      </c>
      <c r="O30" s="121">
        <v>0</v>
      </c>
      <c r="P30" s="121">
        <v>0</v>
      </c>
      <c r="Q30" s="121">
        <v>599728</v>
      </c>
      <c r="R30" s="121">
        <v>0</v>
      </c>
      <c r="S30" s="121">
        <v>0</v>
      </c>
      <c r="T30" s="121">
        <f t="shared" si="2"/>
        <v>0</v>
      </c>
      <c r="U30" s="121">
        <v>0</v>
      </c>
      <c r="V30" s="121">
        <v>0</v>
      </c>
      <c r="W30" s="121">
        <v>0</v>
      </c>
      <c r="X30" s="121">
        <v>0</v>
      </c>
      <c r="Y30" s="121">
        <v>0</v>
      </c>
      <c r="Z30" s="121">
        <v>0</v>
      </c>
      <c r="AA30" s="121">
        <v>0</v>
      </c>
      <c r="AB30" s="121">
        <v>0</v>
      </c>
      <c r="AC30" s="121">
        <v>0</v>
      </c>
      <c r="AD30" s="121">
        <v>0</v>
      </c>
      <c r="AE30" s="121">
        <v>0</v>
      </c>
      <c r="AF30" s="121">
        <v>0</v>
      </c>
      <c r="AG30" s="121">
        <v>0</v>
      </c>
      <c r="AH30" s="121">
        <v>0</v>
      </c>
      <c r="AI30" s="121">
        <v>0</v>
      </c>
      <c r="AJ30" s="121">
        <v>0</v>
      </c>
      <c r="AK30" s="121">
        <v>0</v>
      </c>
      <c r="AL30" s="121">
        <v>0</v>
      </c>
      <c r="AM30" s="121">
        <v>0</v>
      </c>
      <c r="AN30" s="121">
        <v>0</v>
      </c>
      <c r="AO30" s="121">
        <v>0</v>
      </c>
      <c r="AP30" s="121">
        <v>0</v>
      </c>
      <c r="AQ30" s="121">
        <v>0</v>
      </c>
      <c r="AR30" s="121">
        <v>0</v>
      </c>
      <c r="AS30" s="121">
        <v>0</v>
      </c>
      <c r="AT30" s="121">
        <v>0</v>
      </c>
      <c r="AU30" s="121">
        <v>0</v>
      </c>
      <c r="AV30" s="121">
        <f t="shared" si="3"/>
        <v>0</v>
      </c>
      <c r="AW30" s="121">
        <v>0</v>
      </c>
      <c r="AX30" s="121">
        <v>0</v>
      </c>
      <c r="AY30" s="121">
        <v>0</v>
      </c>
      <c r="AZ30" s="121">
        <v>0</v>
      </c>
      <c r="BA30" s="121">
        <v>0</v>
      </c>
      <c r="BB30" s="121">
        <v>0</v>
      </c>
      <c r="BC30" s="121">
        <v>0</v>
      </c>
      <c r="BD30" s="121">
        <v>0</v>
      </c>
      <c r="BE30" s="121">
        <v>0</v>
      </c>
      <c r="BF30" s="121">
        <v>0</v>
      </c>
      <c r="BG30" s="121" t="s">
        <v>319</v>
      </c>
      <c r="BH30" s="121">
        <v>0</v>
      </c>
      <c r="BI30" s="121">
        <f t="shared" si="4"/>
        <v>0</v>
      </c>
      <c r="BJ30" s="121">
        <v>0</v>
      </c>
      <c r="BK30" s="121">
        <v>0</v>
      </c>
      <c r="BL30" s="121">
        <v>0</v>
      </c>
      <c r="BM30" s="121">
        <v>0</v>
      </c>
      <c r="BN30" s="121">
        <f t="shared" si="5"/>
        <v>0</v>
      </c>
      <c r="BO30" s="121">
        <v>0</v>
      </c>
      <c r="BP30" s="121">
        <v>0</v>
      </c>
      <c r="BQ30" s="121">
        <v>0</v>
      </c>
      <c r="BR30" s="121">
        <v>0</v>
      </c>
      <c r="BS30" s="121">
        <v>0</v>
      </c>
      <c r="BT30" s="121">
        <v>0</v>
      </c>
      <c r="BU30" s="121">
        <v>0</v>
      </c>
      <c r="BV30" s="121">
        <v>0</v>
      </c>
      <c r="BW30" s="121">
        <v>0</v>
      </c>
      <c r="BX30" s="121">
        <v>0</v>
      </c>
      <c r="BY30" s="121">
        <v>0</v>
      </c>
      <c r="BZ30" s="121">
        <v>0</v>
      </c>
      <c r="CA30" s="121">
        <f t="shared" si="6"/>
        <v>0</v>
      </c>
      <c r="CB30" s="121">
        <v>0</v>
      </c>
      <c r="CC30" s="121">
        <v>0</v>
      </c>
      <c r="CD30" s="121">
        <v>0</v>
      </c>
      <c r="CE30" s="121">
        <v>0</v>
      </c>
      <c r="CF30" s="121">
        <v>0</v>
      </c>
      <c r="CG30" s="121">
        <v>0</v>
      </c>
      <c r="CH30" s="121">
        <v>0</v>
      </c>
      <c r="CI30" s="121">
        <v>0</v>
      </c>
      <c r="CJ30" s="121">
        <v>0</v>
      </c>
      <c r="CK30" s="121">
        <v>0</v>
      </c>
      <c r="CL30" s="121">
        <v>0</v>
      </c>
      <c r="CM30" s="121">
        <v>0</v>
      </c>
      <c r="CN30" s="121">
        <v>0</v>
      </c>
      <c r="CO30" s="121">
        <f t="shared" si="7"/>
        <v>0</v>
      </c>
      <c r="CP30" s="121">
        <v>0</v>
      </c>
      <c r="CQ30" s="121">
        <v>0</v>
      </c>
      <c r="CR30" s="121">
        <v>0</v>
      </c>
      <c r="CS30" s="121">
        <f t="shared" si="8"/>
        <v>0</v>
      </c>
      <c r="CT30" s="121">
        <v>0</v>
      </c>
      <c r="CU30" s="121">
        <v>0</v>
      </c>
      <c r="CV30" s="121">
        <f t="shared" si="9"/>
        <v>0</v>
      </c>
      <c r="CW30" s="121">
        <v>0</v>
      </c>
      <c r="CX30" s="121">
        <v>0</v>
      </c>
      <c r="CY30" s="121">
        <v>0</v>
      </c>
      <c r="CZ30" s="121">
        <v>0</v>
      </c>
      <c r="DA30" s="121">
        <v>0</v>
      </c>
      <c r="DB30" s="121">
        <f t="shared" si="10"/>
        <v>0</v>
      </c>
      <c r="DC30" s="121">
        <v>0</v>
      </c>
      <c r="DD30" s="121">
        <v>0</v>
      </c>
      <c r="DE30" s="121">
        <f t="shared" si="11"/>
        <v>0</v>
      </c>
      <c r="DF30" s="121">
        <v>0</v>
      </c>
      <c r="DG30" s="121">
        <v>0</v>
      </c>
      <c r="DH30" s="120">
        <v>0</v>
      </c>
      <c r="DI30" s="104">
        <v>0</v>
      </c>
    </row>
  </sheetData>
  <mergeCells count="124">
    <mergeCell ref="A2:DI2"/>
    <mergeCell ref="A3:D3"/>
    <mergeCell ref="A4:D4"/>
    <mergeCell ref="F4:S4"/>
    <mergeCell ref="T4:AU4"/>
    <mergeCell ref="AV4:BH4"/>
    <mergeCell ref="BI4:BM4"/>
    <mergeCell ref="BN4:BZ4"/>
    <mergeCell ref="CA4:CR4"/>
    <mergeCell ref="CS4:CU4"/>
    <mergeCell ref="CV4:DA4"/>
    <mergeCell ref="DB4:DD4"/>
    <mergeCell ref="DE4:DI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</mergeCells>
  <printOptions horizontalCentered="1"/>
  <pageMargins left="0.393750011920929" right="0.393750011920929" top="0.393750011920929" bottom="0.393750011920929" header="0" footer="0"/>
  <pageSetup paperSize="9" scale="70" fitToHeight="1000" orientation="landscape" errors="blank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showGridLines="0" showZeros="0" topLeftCell="A2" workbookViewId="0">
      <selection activeCell="A1" sqref="A1"/>
    </sheetView>
  </sheetViews>
  <sheetFormatPr defaultColWidth="9" defaultRowHeight="10.8" outlineLevelCol="6"/>
  <cols>
    <col min="1" max="2" width="5.5" customWidth="1"/>
    <col min="3" max="3" width="9.16666666666667" customWidth="1"/>
    <col min="4" max="4" width="39.6666666666667" customWidth="1"/>
    <col min="5" max="5" width="32.1666666666667" customWidth="1"/>
    <col min="6" max="7" width="21.8333333333333" customWidth="1"/>
  </cols>
  <sheetData>
    <row r="1" ht="20.1" customHeight="1" spans="1:7">
      <c r="A1" s="105"/>
      <c r="B1" s="105"/>
      <c r="C1" s="105"/>
      <c r="D1" s="106"/>
      <c r="E1" s="105"/>
      <c r="F1" s="105"/>
      <c r="G1" s="82" t="s">
        <v>320</v>
      </c>
    </row>
    <row r="2" ht="25.5" customHeight="1" spans="1:7">
      <c r="A2" s="79" t="s">
        <v>321</v>
      </c>
      <c r="B2" s="79"/>
      <c r="C2" s="79"/>
      <c r="D2" s="79"/>
      <c r="E2" s="79"/>
      <c r="F2" s="79"/>
      <c r="G2" s="79"/>
    </row>
    <row r="3" ht="20.1" customHeight="1" spans="1:7">
      <c r="A3" s="80" t="s">
        <v>3</v>
      </c>
      <c r="B3" s="80"/>
      <c r="C3" s="80"/>
      <c r="D3" s="80"/>
      <c r="E3" s="107"/>
      <c r="F3" s="107"/>
      <c r="G3" s="82" t="s">
        <v>5</v>
      </c>
    </row>
    <row r="4" ht="20.1" customHeight="1" spans="1:7">
      <c r="A4" s="129" t="s">
        <v>322</v>
      </c>
      <c r="B4" s="130"/>
      <c r="C4" s="130"/>
      <c r="D4" s="131"/>
      <c r="E4" s="132" t="s">
        <v>129</v>
      </c>
      <c r="F4" s="93"/>
      <c r="G4" s="93"/>
    </row>
    <row r="5" ht="20.1" customHeight="1" spans="1:7">
      <c r="A5" s="88" t="s">
        <v>68</v>
      </c>
      <c r="B5" s="90"/>
      <c r="C5" s="133" t="s">
        <v>69</v>
      </c>
      <c r="D5" s="134" t="s">
        <v>235</v>
      </c>
      <c r="E5" s="93" t="s">
        <v>58</v>
      </c>
      <c r="F5" s="87" t="s">
        <v>323</v>
      </c>
      <c r="G5" s="135" t="s">
        <v>324</v>
      </c>
    </row>
    <row r="6" ht="33.75" customHeight="1" spans="1:7">
      <c r="A6" s="95" t="s">
        <v>78</v>
      </c>
      <c r="B6" s="96" t="s">
        <v>79</v>
      </c>
      <c r="C6" s="136"/>
      <c r="D6" s="137"/>
      <c r="E6" s="99"/>
      <c r="F6" s="100"/>
      <c r="G6" s="118"/>
    </row>
    <row r="7" ht="20.1" customHeight="1" spans="1:7">
      <c r="A7" s="101" t="s">
        <v>4</v>
      </c>
      <c r="B7" s="126" t="s">
        <v>4</v>
      </c>
      <c r="C7" s="138" t="s">
        <v>4</v>
      </c>
      <c r="D7" s="101" t="s">
        <v>58</v>
      </c>
      <c r="E7" s="119">
        <f t="shared" ref="E7:E41" si="0">SUM(F7:G7)</f>
        <v>63935849.94</v>
      </c>
      <c r="F7" s="120">
        <v>62249086.4</v>
      </c>
      <c r="G7" s="104">
        <v>1686763.54</v>
      </c>
    </row>
    <row r="8" ht="20.1" customHeight="1" spans="1:7">
      <c r="A8" s="101" t="s">
        <v>4</v>
      </c>
      <c r="B8" s="126" t="s">
        <v>4</v>
      </c>
      <c r="C8" s="138" t="s">
        <v>4</v>
      </c>
      <c r="D8" s="101" t="s">
        <v>0</v>
      </c>
      <c r="E8" s="119">
        <f t="shared" si="0"/>
        <v>63935849.94</v>
      </c>
      <c r="F8" s="120">
        <v>62249086.4</v>
      </c>
      <c r="G8" s="104">
        <v>1686763.54</v>
      </c>
    </row>
    <row r="9" ht="20.1" customHeight="1" spans="1:7">
      <c r="A9" s="101" t="s">
        <v>4</v>
      </c>
      <c r="B9" s="126" t="s">
        <v>4</v>
      </c>
      <c r="C9" s="138" t="s">
        <v>81</v>
      </c>
      <c r="D9" s="101" t="s">
        <v>82</v>
      </c>
      <c r="E9" s="119">
        <f t="shared" si="0"/>
        <v>63935849.94</v>
      </c>
      <c r="F9" s="120">
        <v>62249086.4</v>
      </c>
      <c r="G9" s="104">
        <v>1686763.54</v>
      </c>
    </row>
    <row r="10" ht="20.1" customHeight="1" spans="1:7">
      <c r="A10" s="101" t="s">
        <v>325</v>
      </c>
      <c r="B10" s="126" t="s">
        <v>4</v>
      </c>
      <c r="C10" s="138" t="s">
        <v>4</v>
      </c>
      <c r="D10" s="101" t="s">
        <v>326</v>
      </c>
      <c r="E10" s="119">
        <f t="shared" si="0"/>
        <v>19827711.85</v>
      </c>
      <c r="F10" s="120">
        <v>19827711.85</v>
      </c>
      <c r="G10" s="104">
        <v>0</v>
      </c>
    </row>
    <row r="11" ht="20.1" customHeight="1" spans="1:7">
      <c r="A11" s="101" t="s">
        <v>327</v>
      </c>
      <c r="B11" s="126" t="s">
        <v>90</v>
      </c>
      <c r="C11" s="138" t="s">
        <v>86</v>
      </c>
      <c r="D11" s="101" t="s">
        <v>328</v>
      </c>
      <c r="E11" s="119">
        <f t="shared" si="0"/>
        <v>3436920</v>
      </c>
      <c r="F11" s="120">
        <v>3436920</v>
      </c>
      <c r="G11" s="104">
        <v>0</v>
      </c>
    </row>
    <row r="12" ht="20.1" customHeight="1" spans="1:7">
      <c r="A12" s="101" t="s">
        <v>327</v>
      </c>
      <c r="B12" s="126" t="s">
        <v>85</v>
      </c>
      <c r="C12" s="138" t="s">
        <v>86</v>
      </c>
      <c r="D12" s="101" t="s">
        <v>329</v>
      </c>
      <c r="E12" s="119">
        <f t="shared" si="0"/>
        <v>2009580</v>
      </c>
      <c r="F12" s="120">
        <v>2009580</v>
      </c>
      <c r="G12" s="104">
        <v>0</v>
      </c>
    </row>
    <row r="13" ht="20.1" customHeight="1" spans="1:7">
      <c r="A13" s="101" t="s">
        <v>327</v>
      </c>
      <c r="B13" s="126" t="s">
        <v>84</v>
      </c>
      <c r="C13" s="138" t="s">
        <v>86</v>
      </c>
      <c r="D13" s="101" t="s">
        <v>330</v>
      </c>
      <c r="E13" s="119">
        <f t="shared" si="0"/>
        <v>327885</v>
      </c>
      <c r="F13" s="120">
        <v>327885</v>
      </c>
      <c r="G13" s="104">
        <v>0</v>
      </c>
    </row>
    <row r="14" ht="20.1" customHeight="1" spans="1:7">
      <c r="A14" s="101" t="s">
        <v>327</v>
      </c>
      <c r="B14" s="126" t="s">
        <v>105</v>
      </c>
      <c r="C14" s="138" t="s">
        <v>86</v>
      </c>
      <c r="D14" s="101" t="s">
        <v>331</v>
      </c>
      <c r="E14" s="119">
        <f t="shared" si="0"/>
        <v>559404</v>
      </c>
      <c r="F14" s="120">
        <v>559404</v>
      </c>
      <c r="G14" s="104">
        <v>0</v>
      </c>
    </row>
    <row r="15" ht="20.1" customHeight="1" spans="1:7">
      <c r="A15" s="101" t="s">
        <v>327</v>
      </c>
      <c r="B15" s="126" t="s">
        <v>92</v>
      </c>
      <c r="C15" s="138" t="s">
        <v>86</v>
      </c>
      <c r="D15" s="101" t="s">
        <v>332</v>
      </c>
      <c r="E15" s="119">
        <f t="shared" si="0"/>
        <v>995287.84</v>
      </c>
      <c r="F15" s="120">
        <v>995287.84</v>
      </c>
      <c r="G15" s="104">
        <v>0</v>
      </c>
    </row>
    <row r="16" ht="20.1" customHeight="1" spans="1:7">
      <c r="A16" s="101" t="s">
        <v>327</v>
      </c>
      <c r="B16" s="126" t="s">
        <v>333</v>
      </c>
      <c r="C16" s="138" t="s">
        <v>86</v>
      </c>
      <c r="D16" s="101" t="s">
        <v>334</v>
      </c>
      <c r="E16" s="119">
        <f t="shared" si="0"/>
        <v>497643.92</v>
      </c>
      <c r="F16" s="120">
        <v>497643.92</v>
      </c>
      <c r="G16" s="104">
        <v>0</v>
      </c>
    </row>
    <row r="17" ht="20.1" customHeight="1" spans="1:7">
      <c r="A17" s="101" t="s">
        <v>327</v>
      </c>
      <c r="B17" s="126" t="s">
        <v>96</v>
      </c>
      <c r="C17" s="138" t="s">
        <v>86</v>
      </c>
      <c r="D17" s="101" t="s">
        <v>335</v>
      </c>
      <c r="E17" s="119">
        <f t="shared" si="0"/>
        <v>39148.09</v>
      </c>
      <c r="F17" s="120">
        <v>39148.09</v>
      </c>
      <c r="G17" s="104">
        <v>0</v>
      </c>
    </row>
    <row r="18" ht="20.1" customHeight="1" spans="1:7">
      <c r="A18" s="101" t="s">
        <v>327</v>
      </c>
      <c r="B18" s="126" t="s">
        <v>114</v>
      </c>
      <c r="C18" s="138" t="s">
        <v>86</v>
      </c>
      <c r="D18" s="101" t="s">
        <v>192</v>
      </c>
      <c r="E18" s="119">
        <f t="shared" si="0"/>
        <v>599728</v>
      </c>
      <c r="F18" s="120">
        <v>599728</v>
      </c>
      <c r="G18" s="104">
        <v>0</v>
      </c>
    </row>
    <row r="19" ht="20.1" customHeight="1" spans="1:7">
      <c r="A19" s="101" t="s">
        <v>327</v>
      </c>
      <c r="B19" s="126" t="s">
        <v>98</v>
      </c>
      <c r="C19" s="138" t="s">
        <v>86</v>
      </c>
      <c r="D19" s="101" t="s">
        <v>193</v>
      </c>
      <c r="E19" s="119">
        <f t="shared" si="0"/>
        <v>11362115</v>
      </c>
      <c r="F19" s="120">
        <v>11362115</v>
      </c>
      <c r="G19" s="104">
        <v>0</v>
      </c>
    </row>
    <row r="20" ht="20.1" customHeight="1" spans="1:7">
      <c r="A20" s="101" t="s">
        <v>336</v>
      </c>
      <c r="B20" s="126" t="s">
        <v>4</v>
      </c>
      <c r="C20" s="138" t="s">
        <v>4</v>
      </c>
      <c r="D20" s="101" t="s">
        <v>337</v>
      </c>
      <c r="E20" s="119">
        <f t="shared" si="0"/>
        <v>1686763.54</v>
      </c>
      <c r="F20" s="120">
        <v>0</v>
      </c>
      <c r="G20" s="104">
        <v>1686763.54</v>
      </c>
    </row>
    <row r="21" ht="20.1" customHeight="1" spans="1:7">
      <c r="A21" s="101" t="s">
        <v>338</v>
      </c>
      <c r="B21" s="126" t="s">
        <v>90</v>
      </c>
      <c r="C21" s="138" t="s">
        <v>86</v>
      </c>
      <c r="D21" s="101" t="s">
        <v>339</v>
      </c>
      <c r="E21" s="119">
        <f t="shared" si="0"/>
        <v>165000</v>
      </c>
      <c r="F21" s="120">
        <v>0</v>
      </c>
      <c r="G21" s="104">
        <v>165000</v>
      </c>
    </row>
    <row r="22" ht="20.1" customHeight="1" spans="1:7">
      <c r="A22" s="101" t="s">
        <v>338</v>
      </c>
      <c r="B22" s="126" t="s">
        <v>85</v>
      </c>
      <c r="C22" s="138" t="s">
        <v>86</v>
      </c>
      <c r="D22" s="101" t="s">
        <v>340</v>
      </c>
      <c r="E22" s="119">
        <f t="shared" si="0"/>
        <v>95000</v>
      </c>
      <c r="F22" s="120">
        <v>0</v>
      </c>
      <c r="G22" s="104">
        <v>95000</v>
      </c>
    </row>
    <row r="23" ht="20.1" customHeight="1" spans="1:7">
      <c r="A23" s="101" t="s">
        <v>338</v>
      </c>
      <c r="B23" s="126" t="s">
        <v>100</v>
      </c>
      <c r="C23" s="138" t="s">
        <v>86</v>
      </c>
      <c r="D23" s="101" t="s">
        <v>341</v>
      </c>
      <c r="E23" s="119">
        <f t="shared" si="0"/>
        <v>45000</v>
      </c>
      <c r="F23" s="120">
        <v>0</v>
      </c>
      <c r="G23" s="104">
        <v>45000</v>
      </c>
    </row>
    <row r="24" ht="20.1" customHeight="1" spans="1:7">
      <c r="A24" s="101" t="s">
        <v>338</v>
      </c>
      <c r="B24" s="126" t="s">
        <v>121</v>
      </c>
      <c r="C24" s="138" t="s">
        <v>86</v>
      </c>
      <c r="D24" s="101" t="s">
        <v>342</v>
      </c>
      <c r="E24" s="119">
        <f t="shared" si="0"/>
        <v>78000</v>
      </c>
      <c r="F24" s="120">
        <v>0</v>
      </c>
      <c r="G24" s="104">
        <v>78000</v>
      </c>
    </row>
    <row r="25" ht="20.1" customHeight="1" spans="1:7">
      <c r="A25" s="101" t="s">
        <v>338</v>
      </c>
      <c r="B25" s="126" t="s">
        <v>105</v>
      </c>
      <c r="C25" s="138" t="s">
        <v>86</v>
      </c>
      <c r="D25" s="101" t="s">
        <v>343</v>
      </c>
      <c r="E25" s="119">
        <f t="shared" si="0"/>
        <v>25000</v>
      </c>
      <c r="F25" s="120">
        <v>0</v>
      </c>
      <c r="G25" s="104">
        <v>25000</v>
      </c>
    </row>
    <row r="26" ht="20.1" customHeight="1" spans="1:7">
      <c r="A26" s="101" t="s">
        <v>338</v>
      </c>
      <c r="B26" s="126" t="s">
        <v>94</v>
      </c>
      <c r="C26" s="138" t="s">
        <v>86</v>
      </c>
      <c r="D26" s="101" t="s">
        <v>344</v>
      </c>
      <c r="E26" s="119">
        <f t="shared" si="0"/>
        <v>20000</v>
      </c>
      <c r="F26" s="120">
        <v>0</v>
      </c>
      <c r="G26" s="104">
        <v>20000</v>
      </c>
    </row>
    <row r="27" ht="20.1" customHeight="1" spans="1:7">
      <c r="A27" s="101" t="s">
        <v>338</v>
      </c>
      <c r="B27" s="126" t="s">
        <v>112</v>
      </c>
      <c r="C27" s="138" t="s">
        <v>86</v>
      </c>
      <c r="D27" s="101" t="s">
        <v>345</v>
      </c>
      <c r="E27" s="119">
        <f t="shared" si="0"/>
        <v>247000</v>
      </c>
      <c r="F27" s="120">
        <v>0</v>
      </c>
      <c r="G27" s="104">
        <v>247000</v>
      </c>
    </row>
    <row r="28" ht="20.1" customHeight="1" spans="1:7">
      <c r="A28" s="101" t="s">
        <v>338</v>
      </c>
      <c r="B28" s="126" t="s">
        <v>114</v>
      </c>
      <c r="C28" s="138" t="s">
        <v>86</v>
      </c>
      <c r="D28" s="101" t="s">
        <v>346</v>
      </c>
      <c r="E28" s="119">
        <f t="shared" si="0"/>
        <v>25000</v>
      </c>
      <c r="F28" s="120">
        <v>0</v>
      </c>
      <c r="G28" s="104">
        <v>25000</v>
      </c>
    </row>
    <row r="29" ht="20.1" customHeight="1" spans="1:7">
      <c r="A29" s="101" t="s">
        <v>338</v>
      </c>
      <c r="B29" s="126" t="s">
        <v>347</v>
      </c>
      <c r="C29" s="138" t="s">
        <v>86</v>
      </c>
      <c r="D29" s="101" t="s">
        <v>198</v>
      </c>
      <c r="E29" s="119">
        <f t="shared" si="0"/>
        <v>65000</v>
      </c>
      <c r="F29" s="120">
        <v>0</v>
      </c>
      <c r="G29" s="104">
        <v>65000</v>
      </c>
    </row>
    <row r="30" ht="20.1" customHeight="1" spans="1:7">
      <c r="A30" s="101" t="s">
        <v>338</v>
      </c>
      <c r="B30" s="126" t="s">
        <v>348</v>
      </c>
      <c r="C30" s="138" t="s">
        <v>86</v>
      </c>
      <c r="D30" s="101" t="s">
        <v>199</v>
      </c>
      <c r="E30" s="119">
        <f t="shared" si="0"/>
        <v>5000</v>
      </c>
      <c r="F30" s="120">
        <v>0</v>
      </c>
      <c r="G30" s="104">
        <v>5000</v>
      </c>
    </row>
    <row r="31" ht="20.1" customHeight="1" spans="1:7">
      <c r="A31" s="101" t="s">
        <v>338</v>
      </c>
      <c r="B31" s="126" t="s">
        <v>349</v>
      </c>
      <c r="C31" s="138" t="s">
        <v>86</v>
      </c>
      <c r="D31" s="101" t="s">
        <v>200</v>
      </c>
      <c r="E31" s="119">
        <f t="shared" si="0"/>
        <v>120000</v>
      </c>
      <c r="F31" s="120">
        <v>0</v>
      </c>
      <c r="G31" s="104">
        <v>120000</v>
      </c>
    </row>
    <row r="32" ht="20.1" customHeight="1" spans="1:7">
      <c r="A32" s="101" t="s">
        <v>338</v>
      </c>
      <c r="B32" s="126" t="s">
        <v>350</v>
      </c>
      <c r="C32" s="138" t="s">
        <v>86</v>
      </c>
      <c r="D32" s="101" t="s">
        <v>351</v>
      </c>
      <c r="E32" s="119">
        <f t="shared" si="0"/>
        <v>72556.34</v>
      </c>
      <c r="F32" s="120">
        <v>0</v>
      </c>
      <c r="G32" s="104">
        <v>72556.34</v>
      </c>
    </row>
    <row r="33" ht="20.1" customHeight="1" spans="1:7">
      <c r="A33" s="101" t="s">
        <v>338</v>
      </c>
      <c r="B33" s="126" t="s">
        <v>352</v>
      </c>
      <c r="C33" s="138" t="s">
        <v>86</v>
      </c>
      <c r="D33" s="101" t="s">
        <v>353</v>
      </c>
      <c r="E33" s="119">
        <f t="shared" si="0"/>
        <v>70927.2</v>
      </c>
      <c r="F33" s="120">
        <v>0</v>
      </c>
      <c r="G33" s="104">
        <v>70927.2</v>
      </c>
    </row>
    <row r="34" ht="20.1" customHeight="1" spans="1:7">
      <c r="A34" s="101" t="s">
        <v>338</v>
      </c>
      <c r="B34" s="126" t="s">
        <v>354</v>
      </c>
      <c r="C34" s="138" t="s">
        <v>86</v>
      </c>
      <c r="D34" s="101" t="s">
        <v>355</v>
      </c>
      <c r="E34" s="119">
        <f t="shared" si="0"/>
        <v>618280</v>
      </c>
      <c r="F34" s="120">
        <v>0</v>
      </c>
      <c r="G34" s="104">
        <v>618280</v>
      </c>
    </row>
    <row r="35" ht="20.1" customHeight="1" spans="1:7">
      <c r="A35" s="101" t="s">
        <v>338</v>
      </c>
      <c r="B35" s="126" t="s">
        <v>98</v>
      </c>
      <c r="C35" s="138" t="s">
        <v>86</v>
      </c>
      <c r="D35" s="101" t="s">
        <v>202</v>
      </c>
      <c r="E35" s="119">
        <f t="shared" si="0"/>
        <v>35000</v>
      </c>
      <c r="F35" s="120">
        <v>0</v>
      </c>
      <c r="G35" s="104">
        <v>35000</v>
      </c>
    </row>
    <row r="36" ht="20.1" customHeight="1" spans="1:7">
      <c r="A36" s="101" t="s">
        <v>356</v>
      </c>
      <c r="B36" s="126" t="s">
        <v>4</v>
      </c>
      <c r="C36" s="138" t="s">
        <v>4</v>
      </c>
      <c r="D36" s="101" t="s">
        <v>213</v>
      </c>
      <c r="E36" s="119">
        <f t="shared" si="0"/>
        <v>42421374.55</v>
      </c>
      <c r="F36" s="120">
        <v>42421374.55</v>
      </c>
      <c r="G36" s="104">
        <v>0</v>
      </c>
    </row>
    <row r="37" ht="20.1" customHeight="1" spans="1:7">
      <c r="A37" s="101" t="s">
        <v>357</v>
      </c>
      <c r="B37" s="126" t="s">
        <v>90</v>
      </c>
      <c r="C37" s="138" t="s">
        <v>86</v>
      </c>
      <c r="D37" s="101" t="s">
        <v>358</v>
      </c>
      <c r="E37" s="119">
        <f t="shared" si="0"/>
        <v>639442.8</v>
      </c>
      <c r="F37" s="120">
        <v>639442.8</v>
      </c>
      <c r="G37" s="104">
        <v>0</v>
      </c>
    </row>
    <row r="38" ht="20.1" customHeight="1" spans="1:7">
      <c r="A38" s="101" t="s">
        <v>357</v>
      </c>
      <c r="B38" s="126" t="s">
        <v>85</v>
      </c>
      <c r="C38" s="138" t="s">
        <v>86</v>
      </c>
      <c r="D38" s="101" t="s">
        <v>359</v>
      </c>
      <c r="E38" s="119">
        <f t="shared" si="0"/>
        <v>268272</v>
      </c>
      <c r="F38" s="120">
        <v>268272</v>
      </c>
      <c r="G38" s="104">
        <v>0</v>
      </c>
    </row>
    <row r="39" ht="20.1" customHeight="1" spans="1:7">
      <c r="A39" s="101" t="s">
        <v>357</v>
      </c>
      <c r="B39" s="126" t="s">
        <v>108</v>
      </c>
      <c r="C39" s="138" t="s">
        <v>86</v>
      </c>
      <c r="D39" s="101" t="s">
        <v>360</v>
      </c>
      <c r="E39" s="119">
        <f t="shared" si="0"/>
        <v>11000000</v>
      </c>
      <c r="F39" s="120">
        <v>11000000</v>
      </c>
      <c r="G39" s="104">
        <v>0</v>
      </c>
    </row>
    <row r="40" ht="20.1" customHeight="1" spans="1:7">
      <c r="A40" s="101" t="s">
        <v>357</v>
      </c>
      <c r="B40" s="126" t="s">
        <v>100</v>
      </c>
      <c r="C40" s="138" t="s">
        <v>86</v>
      </c>
      <c r="D40" s="101" t="s">
        <v>361</v>
      </c>
      <c r="E40" s="119">
        <f t="shared" si="0"/>
        <v>30139679.67</v>
      </c>
      <c r="F40" s="120">
        <v>30139679.67</v>
      </c>
      <c r="G40" s="104">
        <v>0</v>
      </c>
    </row>
    <row r="41" ht="20.1" customHeight="1" spans="1:7">
      <c r="A41" s="101" t="s">
        <v>357</v>
      </c>
      <c r="B41" s="126" t="s">
        <v>98</v>
      </c>
      <c r="C41" s="138" t="s">
        <v>86</v>
      </c>
      <c r="D41" s="101" t="s">
        <v>362</v>
      </c>
      <c r="E41" s="119">
        <f t="shared" si="0"/>
        <v>373980.08</v>
      </c>
      <c r="F41" s="120">
        <v>373980.08</v>
      </c>
      <c r="G41" s="104">
        <v>0</v>
      </c>
    </row>
  </sheetData>
  <mergeCells count="10"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393750011920929" right="0.393750011920929" top="0.393750011920929" bottom="0.393750011920929" header="0" footer="0"/>
  <pageSetup paperSize="9" scale="70" fitToHeight="1000" orientation="portrait" errors="blank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GridLines="0" showZeros="0" workbookViewId="0">
      <selection activeCell="F10" sqref="F10"/>
    </sheetView>
  </sheetViews>
  <sheetFormatPr defaultColWidth="9" defaultRowHeight="10.8" outlineLevelCol="5"/>
  <cols>
    <col min="1" max="3" width="5.66666666666667" customWidth="1"/>
    <col min="4" max="4" width="17" customWidth="1"/>
    <col min="5" max="5" width="42" customWidth="1"/>
    <col min="6" max="6" width="30.5" customWidth="1"/>
  </cols>
  <sheetData>
    <row r="1" ht="20.1" customHeight="1" spans="1:6">
      <c r="A1" s="76"/>
      <c r="B1" s="77"/>
      <c r="C1" s="77"/>
      <c r="D1" s="77"/>
      <c r="E1" s="77"/>
      <c r="F1" s="78" t="s">
        <v>363</v>
      </c>
    </row>
    <row r="2" ht="20.1" customHeight="1" spans="1:6">
      <c r="A2" s="79" t="s">
        <v>364</v>
      </c>
      <c r="B2" s="79"/>
      <c r="C2" s="79"/>
      <c r="D2" s="79"/>
      <c r="E2" s="79"/>
      <c r="F2" s="79"/>
    </row>
    <row r="3" ht="20.1" customHeight="1" spans="1:6">
      <c r="A3" s="123" t="s">
        <v>3</v>
      </c>
      <c r="B3" s="123"/>
      <c r="C3" s="123"/>
      <c r="D3" s="123"/>
      <c r="E3" s="123"/>
      <c r="F3" s="82" t="s">
        <v>5</v>
      </c>
    </row>
    <row r="4" ht="20.1" customHeight="1" spans="1:6">
      <c r="A4" s="88" t="s">
        <v>68</v>
      </c>
      <c r="B4" s="89"/>
      <c r="C4" s="90"/>
      <c r="D4" s="124" t="s">
        <v>69</v>
      </c>
      <c r="E4" s="108" t="s">
        <v>365</v>
      </c>
      <c r="F4" s="87" t="s">
        <v>71</v>
      </c>
    </row>
    <row r="5" ht="20.1" customHeight="1" spans="1:6">
      <c r="A5" s="94" t="s">
        <v>78</v>
      </c>
      <c r="B5" s="95" t="s">
        <v>79</v>
      </c>
      <c r="C5" s="96" t="s">
        <v>80</v>
      </c>
      <c r="D5" s="125"/>
      <c r="E5" s="108"/>
      <c r="F5" s="100"/>
    </row>
    <row r="6" ht="20.1" customHeight="1" spans="1:6">
      <c r="A6" s="126" t="s">
        <v>4</v>
      </c>
      <c r="B6" s="126" t="s">
        <v>4</v>
      </c>
      <c r="C6" s="126" t="s">
        <v>4</v>
      </c>
      <c r="D6" s="127" t="s">
        <v>4</v>
      </c>
      <c r="E6" s="127" t="s">
        <v>58</v>
      </c>
      <c r="F6" s="128">
        <v>32664390</v>
      </c>
    </row>
    <row r="7" ht="20.1" customHeight="1" spans="1:6">
      <c r="A7" s="126" t="s">
        <v>4</v>
      </c>
      <c r="B7" s="126" t="s">
        <v>4</v>
      </c>
      <c r="C7" s="126" t="s">
        <v>4</v>
      </c>
      <c r="D7" s="127" t="s">
        <v>81</v>
      </c>
      <c r="E7" s="127" t="s">
        <v>0</v>
      </c>
      <c r="F7" s="128">
        <v>32664390</v>
      </c>
    </row>
    <row r="8" ht="20.1" customHeight="1" spans="1:6">
      <c r="A8" s="126" t="s">
        <v>89</v>
      </c>
      <c r="B8" s="126" t="s">
        <v>90</v>
      </c>
      <c r="C8" s="126" t="s">
        <v>90</v>
      </c>
      <c r="D8" s="127" t="s">
        <v>86</v>
      </c>
      <c r="E8" s="127" t="s">
        <v>366</v>
      </c>
      <c r="F8" s="128">
        <v>360000</v>
      </c>
    </row>
    <row r="9" ht="20.1" customHeight="1" spans="1:6">
      <c r="A9" s="126" t="s">
        <v>89</v>
      </c>
      <c r="B9" s="126" t="s">
        <v>90</v>
      </c>
      <c r="C9" s="126" t="s">
        <v>90</v>
      </c>
      <c r="D9" s="127" t="s">
        <v>86</v>
      </c>
      <c r="E9" s="127" t="s">
        <v>367</v>
      </c>
      <c r="F9" s="128">
        <v>100000</v>
      </c>
    </row>
    <row r="10" ht="20.1" customHeight="1" spans="1:6">
      <c r="A10" s="126" t="s">
        <v>89</v>
      </c>
      <c r="B10" s="126" t="s">
        <v>90</v>
      </c>
      <c r="C10" s="126" t="s">
        <v>92</v>
      </c>
      <c r="D10" s="127" t="s">
        <v>86</v>
      </c>
      <c r="E10" s="127" t="s">
        <v>368</v>
      </c>
      <c r="F10" s="128">
        <v>1604390</v>
      </c>
    </row>
    <row r="11" ht="20.1" customHeight="1" spans="1:6">
      <c r="A11" s="126" t="s">
        <v>89</v>
      </c>
      <c r="B11" s="126" t="s">
        <v>90</v>
      </c>
      <c r="C11" s="126" t="s">
        <v>94</v>
      </c>
      <c r="D11" s="127" t="s">
        <v>86</v>
      </c>
      <c r="E11" s="127" t="s">
        <v>369</v>
      </c>
      <c r="F11" s="128">
        <v>120000</v>
      </c>
    </row>
    <row r="12" ht="20.1" customHeight="1" spans="1:6">
      <c r="A12" s="126" t="s">
        <v>89</v>
      </c>
      <c r="B12" s="126" t="s">
        <v>90</v>
      </c>
      <c r="C12" s="126" t="s">
        <v>96</v>
      </c>
      <c r="D12" s="127" t="s">
        <v>86</v>
      </c>
      <c r="E12" s="127" t="s">
        <v>370</v>
      </c>
      <c r="F12" s="128">
        <v>30000</v>
      </c>
    </row>
    <row r="13" ht="20.1" customHeight="1" spans="1:6">
      <c r="A13" s="126" t="s">
        <v>89</v>
      </c>
      <c r="B13" s="126" t="s">
        <v>90</v>
      </c>
      <c r="C13" s="126" t="s">
        <v>98</v>
      </c>
      <c r="D13" s="127" t="s">
        <v>86</v>
      </c>
      <c r="E13" s="127" t="s">
        <v>371</v>
      </c>
      <c r="F13" s="128">
        <v>100000</v>
      </c>
    </row>
    <row r="14" ht="20.1" customHeight="1" spans="1:6">
      <c r="A14" s="126" t="s">
        <v>89</v>
      </c>
      <c r="B14" s="126" t="s">
        <v>105</v>
      </c>
      <c r="C14" s="126" t="s">
        <v>90</v>
      </c>
      <c r="D14" s="127" t="s">
        <v>86</v>
      </c>
      <c r="E14" s="127" t="s">
        <v>372</v>
      </c>
      <c r="F14" s="128">
        <v>2940000</v>
      </c>
    </row>
    <row r="15" ht="20.1" customHeight="1" spans="1:6">
      <c r="A15" s="126" t="s">
        <v>89</v>
      </c>
      <c r="B15" s="126" t="s">
        <v>105</v>
      </c>
      <c r="C15" s="126" t="s">
        <v>85</v>
      </c>
      <c r="D15" s="127" t="s">
        <v>86</v>
      </c>
      <c r="E15" s="127" t="s">
        <v>372</v>
      </c>
      <c r="F15" s="128">
        <v>600000</v>
      </c>
    </row>
    <row r="16" ht="20.1" customHeight="1" spans="1:6">
      <c r="A16" s="126" t="s">
        <v>89</v>
      </c>
      <c r="B16" s="126" t="s">
        <v>105</v>
      </c>
      <c r="C16" s="126" t="s">
        <v>108</v>
      </c>
      <c r="D16" s="127" t="s">
        <v>86</v>
      </c>
      <c r="E16" s="127" t="s">
        <v>372</v>
      </c>
      <c r="F16" s="128">
        <v>1300000</v>
      </c>
    </row>
    <row r="17" ht="20.1" customHeight="1" spans="1:6">
      <c r="A17" s="126" t="s">
        <v>89</v>
      </c>
      <c r="B17" s="126" t="s">
        <v>105</v>
      </c>
      <c r="C17" s="126" t="s">
        <v>100</v>
      </c>
      <c r="D17" s="127" t="s">
        <v>86</v>
      </c>
      <c r="E17" s="127" t="s">
        <v>372</v>
      </c>
      <c r="F17" s="128">
        <v>18560000</v>
      </c>
    </row>
    <row r="18" ht="20.1" customHeight="1" spans="1:6">
      <c r="A18" s="126" t="s">
        <v>89</v>
      </c>
      <c r="B18" s="126" t="s">
        <v>105</v>
      </c>
      <c r="C18" s="126" t="s">
        <v>94</v>
      </c>
      <c r="D18" s="127" t="s">
        <v>86</v>
      </c>
      <c r="E18" s="127" t="s">
        <v>372</v>
      </c>
      <c r="F18" s="128">
        <v>400000</v>
      </c>
    </row>
    <row r="19" ht="20.1" customHeight="1" spans="1:6">
      <c r="A19" s="126" t="s">
        <v>89</v>
      </c>
      <c r="B19" s="126" t="s">
        <v>105</v>
      </c>
      <c r="C19" s="126" t="s">
        <v>112</v>
      </c>
      <c r="D19" s="127" t="s">
        <v>86</v>
      </c>
      <c r="E19" s="127" t="s">
        <v>372</v>
      </c>
      <c r="F19" s="128">
        <v>2100000</v>
      </c>
    </row>
    <row r="20" ht="20.1" customHeight="1" spans="1:6">
      <c r="A20" s="126" t="s">
        <v>89</v>
      </c>
      <c r="B20" s="126" t="s">
        <v>105</v>
      </c>
      <c r="C20" s="126" t="s">
        <v>114</v>
      </c>
      <c r="D20" s="127" t="s">
        <v>86</v>
      </c>
      <c r="E20" s="127" t="s">
        <v>372</v>
      </c>
      <c r="F20" s="128">
        <v>3000000</v>
      </c>
    </row>
    <row r="21" ht="20.1" customHeight="1" spans="1:6">
      <c r="A21" s="126" t="s">
        <v>89</v>
      </c>
      <c r="B21" s="126" t="s">
        <v>105</v>
      </c>
      <c r="C21" s="126" t="s">
        <v>98</v>
      </c>
      <c r="D21" s="127" t="s">
        <v>86</v>
      </c>
      <c r="E21" s="127" t="s">
        <v>372</v>
      </c>
      <c r="F21" s="128">
        <v>550000</v>
      </c>
    </row>
    <row r="22" ht="20.1" customHeight="1" spans="1:6">
      <c r="A22" s="126" t="s">
        <v>120</v>
      </c>
      <c r="B22" s="126" t="s">
        <v>100</v>
      </c>
      <c r="C22" s="126" t="s">
        <v>121</v>
      </c>
      <c r="D22" s="127" t="s">
        <v>86</v>
      </c>
      <c r="E22" s="127" t="s">
        <v>373</v>
      </c>
      <c r="F22" s="128">
        <v>900000</v>
      </c>
    </row>
  </sheetData>
  <mergeCells count="6">
    <mergeCell ref="A2:F2"/>
    <mergeCell ref="A3:E3"/>
    <mergeCell ref="A4:C4"/>
    <mergeCell ref="D4:D5"/>
    <mergeCell ref="E4:E5"/>
    <mergeCell ref="F4:F5"/>
  </mergeCells>
  <printOptions horizontalCentered="1"/>
  <pageMargins left="0.393750011920929" right="0.393750011920929" top="0.393750011920929" bottom="0.393750011920929" header="0" footer="0"/>
  <pageSetup paperSize="9" scale="73" fitToHeight="1000" orientation="portrait" errors="blank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CLT-AL00</dc:creator>
  <cp:lastModifiedBy>大麟子</cp:lastModifiedBy>
  <dcterms:created xsi:type="dcterms:W3CDTF">2019-02-20T11:06:00Z</dcterms:created>
  <cp:lastPrinted>2019-11-12T15:13:00Z</cp:lastPrinted>
  <dcterms:modified xsi:type="dcterms:W3CDTF">2023-08-03T02:10:26Z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B8BA22F2AAD3408CB41CFD30E29AFB57</vt:lpwstr>
  </property>
  <property fmtid="{D5CDD505-2E9C-101B-9397-08002B2CF9AE}" pid="3" name="KSOProductBuildVer">
    <vt:lpwstr>2052-12.1.0.15120</vt:lpwstr>
  </property>
</Properties>
</file>