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<sst xmlns="http://schemas.openxmlformats.org/spreadsheetml/2006/main" count="71" uniqueCount="67">
  <si>
    <t>附件3</t>
  </si>
  <si>
    <t>剑阁县2020年政府性基金预算收支调整表</t>
  </si>
  <si>
    <t>单位：万元</t>
  </si>
  <si>
    <t>收                        入</t>
  </si>
  <si>
    <t>支                         出</t>
  </si>
  <si>
    <t>项    目</t>
  </si>
  <si>
    <t>年初预算数</t>
  </si>
  <si>
    <t>调整预算数</t>
  </si>
  <si>
    <t>变动情况</t>
  </si>
  <si>
    <t>一、农网还贷资金收入</t>
  </si>
  <si>
    <t>一、国家电影事业发展专项资金安排的支出</t>
  </si>
  <si>
    <t>二、港口建设费收入</t>
  </si>
  <si>
    <t>二、旅游发展基金支出</t>
  </si>
  <si>
    <t>三、新型墙体材料专项基金收入</t>
  </si>
  <si>
    <t>三、国家电影事业发展专项资金对应专项债务收入安排的支出</t>
  </si>
  <si>
    <t>四、国家电影事业发展专项资金收入</t>
  </si>
  <si>
    <t>四、大中型水库移民后期扶持基金支出</t>
  </si>
  <si>
    <t>五、旅游发展基金收入</t>
  </si>
  <si>
    <t>五、大中型水库库区基金安排的支出</t>
  </si>
  <si>
    <t>六、新增建设用地土地有偿使用费收入</t>
  </si>
  <si>
    <t>六、国有土地使用权出让收入及对应专项债务收入安排的支出</t>
  </si>
  <si>
    <t>七、城市公用事业附加收入</t>
  </si>
  <si>
    <t>七、国有土地收益基金及对应专项债务收入安排的支出</t>
  </si>
  <si>
    <t>八、国有土地收益基金收入</t>
  </si>
  <si>
    <t>八、农业土地开发资金安排的支出</t>
  </si>
  <si>
    <t>九、农业土地开发资金收入</t>
  </si>
  <si>
    <t>九、城市基础设施配套费安排的支出</t>
  </si>
  <si>
    <t>十、国有土地使用权出让收入</t>
  </si>
  <si>
    <t>十、污水处理费安排的支出</t>
  </si>
  <si>
    <t>十一、中央水库移民扶持基金收入</t>
  </si>
  <si>
    <t>十一、土地储备专项债券收入安排的支出</t>
  </si>
  <si>
    <t>十二、彩票公益金收入</t>
  </si>
  <si>
    <t>十二、棚户区改造专项债券收入安排的支出</t>
  </si>
  <si>
    <t>十三、城市基础设施配套费收入</t>
  </si>
  <si>
    <t>十三、污水处理费对应专项债务收入安排的支出</t>
  </si>
  <si>
    <t>十四、地方水库移民扶持基金收入</t>
  </si>
  <si>
    <t>十四、大中型水库库区基金安排的支出</t>
  </si>
  <si>
    <t>十五、国家重大水利工程建设基金收入</t>
  </si>
  <si>
    <t>十五、国家重大水利工程建设基金安排的支出</t>
  </si>
  <si>
    <t>十六、车辆通行费</t>
  </si>
  <si>
    <t>十六、其他政府性基金及对应专项债务收入安排的支出</t>
  </si>
  <si>
    <t>十七、污水处理费收入</t>
  </si>
  <si>
    <t>十七、彩票发行销售机构业务费安排的支出</t>
  </si>
  <si>
    <t>十八、彩票发行机构和彩票销售机构的业务费用</t>
  </si>
  <si>
    <t>十八、彩票公益金安排的支出</t>
  </si>
  <si>
    <t>十九、其他政府性基金收入</t>
  </si>
  <si>
    <t>十九、地方政府专项债务付息支出</t>
  </si>
  <si>
    <t>二十、地方政府专项债务发行费用支出</t>
  </si>
  <si>
    <t>二十一、抗疫特别国债安排的支出</t>
  </si>
  <si>
    <t>收 入 合 计</t>
  </si>
  <si>
    <t>支 出 合 计</t>
  </si>
  <si>
    <t>转移性收入</t>
  </si>
  <si>
    <t>转移性支出</t>
  </si>
  <si>
    <t xml:space="preserve">   专项转移支付收入</t>
  </si>
  <si>
    <t xml:space="preserve">   政府性基金补助支出</t>
  </si>
  <si>
    <t xml:space="preserve">   抗疫特别国债</t>
  </si>
  <si>
    <t xml:space="preserve">   政府性基金上解支出</t>
  </si>
  <si>
    <t xml:space="preserve">   上年结余收入</t>
  </si>
  <si>
    <t>地方政府专项债务还本支出</t>
  </si>
  <si>
    <t>调入资金</t>
  </si>
  <si>
    <t>调出资金</t>
  </si>
  <si>
    <t>地方政府专项债务转贷收入</t>
  </si>
  <si>
    <t>年终结转</t>
  </si>
  <si>
    <t xml:space="preserve">   新增债券</t>
  </si>
  <si>
    <t xml:space="preserve">   再融资债券</t>
  </si>
  <si>
    <t>收 入 总 计</t>
  </si>
  <si>
    <t>支 出 总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</si>
</sst>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76" fontId="5" fillId="0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般预算简表_2006年预算执行及2007年预算安排(新科目　A4)" xfId="49"/>
    <cellStyle name="常规_200704(第一稿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4" workbookViewId="0">
      <selection activeCell="E26" sqref="E26"/>
    </sheetView>
  </sheetViews>
  <sheetFormatPr defaultColWidth="9" defaultRowHeight="15" customHeight="1" outlineLevelCol="7"/>
  <cols>
    <col min="1" max="1" width="40.6296296296296" style="1" customWidth="1"/>
    <col min="2" max="2" width="11.6296296296296" style="1" customWidth="1"/>
    <col min="3" max="3" width="11.1296296296296" style="1" customWidth="1"/>
    <col min="4" max="4" width="9.87962962962963" style="1" customWidth="1"/>
    <col min="5" max="5" width="52.5" style="1" customWidth="1"/>
    <col min="6" max="6" width="10.25" style="1" customWidth="1"/>
    <col min="7" max="7" width="12" style="1" customWidth="1"/>
    <col min="8" max="8" width="9.87962962962963" style="1" customWidth="1"/>
    <col min="9" max="9" width="12.6296296296296" style="1"/>
    <col min="10" max="16384" width="9" style="1"/>
  </cols>
  <sheetData>
    <row r="1" s="1" customFormat="1" customHeight="1" spans="1:1">
      <c r="A1" s="2" t="s">
        <v>0</v>
      </c>
    </row>
    <row r="2" s="1" customFormat="1" ht="2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6:6">
      <c r="F3" s="1" t="s">
        <v>2</v>
      </c>
    </row>
    <row r="4" s="1" customFormat="1" customHeight="1" spans="1:8">
      <c r="A4" s="4" t="s">
        <v>3</v>
      </c>
      <c r="B4" s="5"/>
      <c r="C4" s="5"/>
      <c r="D4" s="6"/>
      <c r="E4" s="4" t="s">
        <v>4</v>
      </c>
      <c r="F4" s="5"/>
      <c r="G4" s="5"/>
      <c r="H4" s="6"/>
    </row>
    <row r="5" s="1" customFormat="1" customHeight="1" spans="1:8">
      <c r="A5" s="7" t="s">
        <v>5</v>
      </c>
      <c r="B5" s="7" t="s">
        <v>6</v>
      </c>
      <c r="C5" s="7" t="s">
        <v>7</v>
      </c>
      <c r="D5" s="7" t="s">
        <v>8</v>
      </c>
      <c r="E5" s="7" t="s">
        <v>5</v>
      </c>
      <c r="F5" s="8" t="s">
        <v>6</v>
      </c>
      <c r="G5" s="8" t="s">
        <v>7</v>
      </c>
      <c r="H5" s="8" t="s">
        <v>8</v>
      </c>
    </row>
    <row r="6" s="1" customFormat="1" ht="18" customHeight="1" spans="1:8">
      <c r="A6" s="9" t="s">
        <v>9</v>
      </c>
      <c r="B6" s="10"/>
      <c r="C6" s="10"/>
      <c r="D6" s="10"/>
      <c r="E6" s="9" t="s">
        <v>10</v>
      </c>
      <c r="F6" s="10"/>
      <c r="G6" s="10"/>
      <c r="H6" s="10"/>
    </row>
    <row r="7" s="1" customFormat="1" ht="18" customHeight="1" spans="1:8">
      <c r="A7" s="9" t="s">
        <v>11</v>
      </c>
      <c r="B7" s="10"/>
      <c r="C7" s="10"/>
      <c r="D7" s="10"/>
      <c r="E7" s="9" t="s">
        <v>12</v>
      </c>
      <c r="F7" s="10">
        <v>90</v>
      </c>
      <c r="G7" s="10">
        <v>90</v>
      </c>
      <c r="H7" s="10">
        <f t="shared" ref="H7:H11" si="0">G7-F7</f>
        <v>0</v>
      </c>
    </row>
    <row r="8" s="1" customFormat="1" ht="18" customHeight="1" spans="1:8">
      <c r="A8" s="9" t="s">
        <v>13</v>
      </c>
      <c r="B8" s="10"/>
      <c r="C8" s="10"/>
      <c r="D8" s="10"/>
      <c r="E8" s="9" t="s">
        <v>14</v>
      </c>
      <c r="F8" s="10"/>
      <c r="G8" s="10"/>
      <c r="H8" s="10"/>
    </row>
    <row r="9" s="1" customFormat="1" ht="18" customHeight="1" spans="1:8">
      <c r="A9" s="9" t="s">
        <v>15</v>
      </c>
      <c r="B9" s="10"/>
      <c r="C9" s="10"/>
      <c r="D9" s="10"/>
      <c r="E9" s="9" t="s">
        <v>16</v>
      </c>
      <c r="F9" s="10"/>
      <c r="G9" s="10">
        <v>1781</v>
      </c>
      <c r="H9" s="10">
        <f t="shared" si="0"/>
        <v>1781</v>
      </c>
    </row>
    <row r="10" s="1" customFormat="1" ht="18" customHeight="1" spans="1:8">
      <c r="A10" s="9" t="s">
        <v>17</v>
      </c>
      <c r="B10" s="10"/>
      <c r="C10" s="10"/>
      <c r="D10" s="10"/>
      <c r="E10" s="9" t="s">
        <v>18</v>
      </c>
      <c r="F10" s="10"/>
      <c r="G10" s="10">
        <v>119</v>
      </c>
      <c r="H10" s="10">
        <f t="shared" si="0"/>
        <v>119</v>
      </c>
    </row>
    <row r="11" s="1" customFormat="1" ht="18" customHeight="1" spans="1:8">
      <c r="A11" s="9" t="s">
        <v>19</v>
      </c>
      <c r="B11" s="10"/>
      <c r="C11" s="10"/>
      <c r="D11" s="10"/>
      <c r="E11" s="9" t="s">
        <v>20</v>
      </c>
      <c r="F11" s="10">
        <v>33932</v>
      </c>
      <c r="G11" s="10">
        <f>36012-45</f>
        <v>35967</v>
      </c>
      <c r="H11" s="10">
        <f t="shared" si="0"/>
        <v>2035</v>
      </c>
    </row>
    <row r="12" s="1" customFormat="1" ht="18" customHeight="1" spans="1:8">
      <c r="A12" s="9" t="s">
        <v>21</v>
      </c>
      <c r="B12" s="10"/>
      <c r="C12" s="10"/>
      <c r="D12" s="10"/>
      <c r="E12" s="9" t="s">
        <v>22</v>
      </c>
      <c r="F12" s="10"/>
      <c r="G12" s="10"/>
      <c r="H12" s="10"/>
    </row>
    <row r="13" s="1" customFormat="1" ht="18" customHeight="1" spans="1:8">
      <c r="A13" s="9" t="s">
        <v>23</v>
      </c>
      <c r="B13" s="10"/>
      <c r="C13" s="10"/>
      <c r="D13" s="10">
        <f t="shared" ref="D13:D15" si="1">C13-B13</f>
        <v>0</v>
      </c>
      <c r="E13" s="9" t="s">
        <v>24</v>
      </c>
      <c r="F13" s="10"/>
      <c r="G13" s="10"/>
      <c r="H13" s="10"/>
    </row>
    <row r="14" s="1" customFormat="1" ht="18" customHeight="1" spans="1:8">
      <c r="A14" s="9" t="s">
        <v>25</v>
      </c>
      <c r="B14" s="10"/>
      <c r="C14" s="10"/>
      <c r="D14" s="10">
        <f t="shared" si="1"/>
        <v>0</v>
      </c>
      <c r="E14" s="9" t="s">
        <v>26</v>
      </c>
      <c r="F14" s="10">
        <v>1000</v>
      </c>
      <c r="G14" s="10">
        <v>115</v>
      </c>
      <c r="H14" s="10">
        <f t="shared" ref="H14:H18" si="2">G14-F14</f>
        <v>-885</v>
      </c>
    </row>
    <row r="15" s="1" customFormat="1" ht="18" customHeight="1" spans="1:8">
      <c r="A15" s="9" t="s">
        <v>27</v>
      </c>
      <c r="B15" s="10">
        <v>50000</v>
      </c>
      <c r="C15" s="10">
        <v>50000</v>
      </c>
      <c r="D15" s="10">
        <f t="shared" si="1"/>
        <v>0</v>
      </c>
      <c r="E15" s="9" t="s">
        <v>28</v>
      </c>
      <c r="F15" s="10">
        <v>370</v>
      </c>
      <c r="G15" s="10">
        <v>403</v>
      </c>
      <c r="H15" s="10">
        <f t="shared" si="2"/>
        <v>33</v>
      </c>
    </row>
    <row r="16" s="1" customFormat="1" ht="18" customHeight="1" spans="1:8">
      <c r="A16" s="9" t="s">
        <v>29</v>
      </c>
      <c r="B16" s="10"/>
      <c r="C16" s="10"/>
      <c r="D16" s="10"/>
      <c r="E16" s="9" t="s">
        <v>30</v>
      </c>
      <c r="F16" s="10"/>
      <c r="G16" s="10"/>
      <c r="H16" s="10"/>
    </row>
    <row r="17" s="1" customFormat="1" ht="18" customHeight="1" spans="1:8">
      <c r="A17" s="9" t="s">
        <v>31</v>
      </c>
      <c r="B17" s="10"/>
      <c r="C17" s="10"/>
      <c r="D17" s="10"/>
      <c r="E17" s="9" t="s">
        <v>32</v>
      </c>
      <c r="F17" s="10"/>
      <c r="G17" s="10">
        <v>19900</v>
      </c>
      <c r="H17" s="10">
        <f t="shared" si="2"/>
        <v>19900</v>
      </c>
    </row>
    <row r="18" s="1" customFormat="1" ht="18" customHeight="1" spans="1:8">
      <c r="A18" s="9" t="s">
        <v>33</v>
      </c>
      <c r="B18" s="10">
        <v>1000</v>
      </c>
      <c r="C18" s="10">
        <v>265</v>
      </c>
      <c r="D18" s="10">
        <f>C18-B18</f>
        <v>-735</v>
      </c>
      <c r="E18" s="9" t="s">
        <v>34</v>
      </c>
      <c r="F18" s="10">
        <v>2900</v>
      </c>
      <c r="G18" s="10">
        <v>6100</v>
      </c>
      <c r="H18" s="10">
        <f t="shared" si="2"/>
        <v>3200</v>
      </c>
    </row>
    <row r="19" s="1" customFormat="1" ht="18" customHeight="1" spans="1:8">
      <c r="A19" s="9" t="s">
        <v>35</v>
      </c>
      <c r="B19" s="10"/>
      <c r="C19" s="10"/>
      <c r="D19" s="10"/>
      <c r="E19" s="9" t="s">
        <v>36</v>
      </c>
      <c r="F19" s="10"/>
      <c r="G19" s="10"/>
      <c r="H19" s="10"/>
    </row>
    <row r="20" s="1" customFormat="1" ht="18" customHeight="1" spans="1:8">
      <c r="A20" s="9" t="s">
        <v>37</v>
      </c>
      <c r="B20" s="10"/>
      <c r="C20" s="10"/>
      <c r="D20" s="10"/>
      <c r="E20" s="9" t="s">
        <v>38</v>
      </c>
      <c r="F20" s="10"/>
      <c r="G20" s="10"/>
      <c r="H20" s="10"/>
    </row>
    <row r="21" s="1" customFormat="1" ht="18" customHeight="1" spans="1:8">
      <c r="A21" s="9" t="s">
        <v>39</v>
      </c>
      <c r="B21" s="10"/>
      <c r="C21" s="10"/>
      <c r="D21" s="10"/>
      <c r="E21" s="9" t="s">
        <v>40</v>
      </c>
      <c r="F21" s="10">
        <v>4000</v>
      </c>
      <c r="G21" s="10">
        <v>4000</v>
      </c>
      <c r="H21" s="10">
        <f t="shared" ref="H21:H24" si="3">G21-F21</f>
        <v>0</v>
      </c>
    </row>
    <row r="22" s="1" customFormat="1" ht="18" customHeight="1" spans="1:8">
      <c r="A22" s="9" t="s">
        <v>41</v>
      </c>
      <c r="B22" s="10">
        <v>370</v>
      </c>
      <c r="C22" s="10">
        <v>403</v>
      </c>
      <c r="D22" s="10">
        <f>C22-B22</f>
        <v>33</v>
      </c>
      <c r="E22" s="9" t="s">
        <v>42</v>
      </c>
      <c r="F22" s="10"/>
      <c r="G22" s="10"/>
      <c r="H22" s="10"/>
    </row>
    <row r="23" s="1" customFormat="1" ht="18" customHeight="1" spans="1:8">
      <c r="A23" s="9" t="s">
        <v>43</v>
      </c>
      <c r="B23" s="10"/>
      <c r="C23" s="10"/>
      <c r="D23" s="10"/>
      <c r="E23" s="9" t="s">
        <v>44</v>
      </c>
      <c r="F23" s="10">
        <v>314</v>
      </c>
      <c r="G23" s="10">
        <v>884</v>
      </c>
      <c r="H23" s="10">
        <f t="shared" si="3"/>
        <v>570</v>
      </c>
    </row>
    <row r="24" s="1" customFormat="1" ht="18" customHeight="1" spans="1:8">
      <c r="A24" s="9" t="s">
        <v>45</v>
      </c>
      <c r="B24" s="10"/>
      <c r="C24" s="10"/>
      <c r="D24" s="10"/>
      <c r="E24" s="9" t="s">
        <v>46</v>
      </c>
      <c r="F24" s="10">
        <v>3320</v>
      </c>
      <c r="G24" s="10">
        <v>3435</v>
      </c>
      <c r="H24" s="10">
        <f t="shared" si="3"/>
        <v>115</v>
      </c>
    </row>
    <row r="25" s="1" customFormat="1" ht="18" customHeight="1" spans="1:8">
      <c r="A25" s="11"/>
      <c r="B25" s="10"/>
      <c r="C25" s="10"/>
      <c r="D25" s="10"/>
      <c r="E25" s="9" t="s">
        <v>47</v>
      </c>
      <c r="F25" s="10"/>
      <c r="G25" s="10"/>
      <c r="H25" s="10"/>
    </row>
    <row r="26" s="1" customFormat="1" ht="18" customHeight="1" spans="1:8">
      <c r="A26" s="9"/>
      <c r="B26" s="10"/>
      <c r="C26" s="10"/>
      <c r="D26" s="10"/>
      <c r="E26" s="9" t="s">
        <v>48</v>
      </c>
      <c r="F26" s="10"/>
      <c r="G26" s="10">
        <v>9900</v>
      </c>
      <c r="H26" s="10">
        <f>G26-F26</f>
        <v>9900</v>
      </c>
    </row>
    <row r="27" s="1" customFormat="1" ht="18" customHeight="1" spans="1:8">
      <c r="A27" s="7" t="s">
        <v>49</v>
      </c>
      <c r="B27" s="10">
        <f t="shared" ref="B27:G27" si="4">SUM(B6:B26)</f>
        <v>51370</v>
      </c>
      <c r="C27" s="10">
        <f t="shared" si="4"/>
        <v>50668</v>
      </c>
      <c r="D27" s="10">
        <f t="shared" ref="D27:D29" si="5">C27-B27</f>
        <v>-702</v>
      </c>
      <c r="E27" s="12" t="s">
        <v>50</v>
      </c>
      <c r="F27" s="10">
        <f t="shared" si="4"/>
        <v>45926</v>
      </c>
      <c r="G27" s="10">
        <f t="shared" si="4"/>
        <v>82694</v>
      </c>
      <c r="H27" s="10">
        <f>G27-F27</f>
        <v>36768</v>
      </c>
    </row>
    <row r="28" s="1" customFormat="1" ht="18" customHeight="1" spans="1:8">
      <c r="A28" s="11" t="s">
        <v>51</v>
      </c>
      <c r="B28" s="10">
        <f>B29</f>
        <v>404</v>
      </c>
      <c r="C28" s="10">
        <f>C29+C30</f>
        <v>12774</v>
      </c>
      <c r="D28" s="10">
        <f t="shared" si="5"/>
        <v>12370</v>
      </c>
      <c r="E28" s="9" t="s">
        <v>52</v>
      </c>
      <c r="F28" s="10"/>
      <c r="G28" s="10"/>
      <c r="H28" s="10"/>
    </row>
    <row r="29" s="1" customFormat="1" ht="18" customHeight="1" spans="1:8">
      <c r="A29" s="11" t="s">
        <v>53</v>
      </c>
      <c r="B29" s="10">
        <v>404</v>
      </c>
      <c r="C29" s="10">
        <f>2874</f>
        <v>2874</v>
      </c>
      <c r="D29" s="10">
        <f t="shared" si="5"/>
        <v>2470</v>
      </c>
      <c r="E29" s="9" t="s">
        <v>54</v>
      </c>
      <c r="F29" s="10"/>
      <c r="G29" s="10"/>
      <c r="H29" s="10"/>
    </row>
    <row r="30" s="1" customFormat="1" ht="18" customHeight="1" spans="1:8">
      <c r="A30" s="11" t="s">
        <v>55</v>
      </c>
      <c r="B30" s="10"/>
      <c r="C30" s="10">
        <v>9900</v>
      </c>
      <c r="D30" s="10">
        <v>9900</v>
      </c>
      <c r="E30" s="9" t="s">
        <v>56</v>
      </c>
      <c r="F30" s="10"/>
      <c r="G30" s="10"/>
      <c r="H30" s="10"/>
    </row>
    <row r="31" s="1" customFormat="1" ht="18" customHeight="1" spans="1:8">
      <c r="A31" s="11" t="s">
        <v>57</v>
      </c>
      <c r="B31" s="10"/>
      <c r="C31" s="10"/>
      <c r="D31" s="10"/>
      <c r="E31" s="9" t="s">
        <v>58</v>
      </c>
      <c r="F31" s="10">
        <v>2748</v>
      </c>
      <c r="G31" s="10">
        <f>2748+4932</f>
        <v>7680</v>
      </c>
      <c r="H31" s="10">
        <v>0</v>
      </c>
    </row>
    <row r="32" s="1" customFormat="1" ht="18" customHeight="1" spans="1:8">
      <c r="A32" s="11" t="s">
        <v>59</v>
      </c>
      <c r="B32" s="10"/>
      <c r="C32" s="10"/>
      <c r="D32" s="10"/>
      <c r="E32" s="9" t="s">
        <v>60</v>
      </c>
      <c r="F32" s="10">
        <v>10000</v>
      </c>
      <c r="G32" s="10">
        <v>8000</v>
      </c>
      <c r="H32" s="10">
        <f>G32-F32</f>
        <v>-2000</v>
      </c>
    </row>
    <row r="33" s="1" customFormat="1" ht="18" customHeight="1" spans="1:8">
      <c r="A33" s="11" t="s">
        <v>61</v>
      </c>
      <c r="B33" s="10">
        <f>B34+B35</f>
        <v>6900</v>
      </c>
      <c r="C33" s="10">
        <f>C34+C35</f>
        <v>34932</v>
      </c>
      <c r="D33" s="10">
        <f t="shared" ref="D33:D35" si="6">C33-B33</f>
        <v>28032</v>
      </c>
      <c r="E33" s="9" t="s">
        <v>62</v>
      </c>
      <c r="F33" s="10"/>
      <c r="G33" s="10"/>
      <c r="H33" s="10"/>
    </row>
    <row r="34" s="1" customFormat="1" ht="18" customHeight="1" spans="1:8">
      <c r="A34" s="11" t="s">
        <v>63</v>
      </c>
      <c r="B34" s="10">
        <v>6900</v>
      </c>
      <c r="C34" s="10">
        <v>30000</v>
      </c>
      <c r="D34" s="10">
        <f t="shared" si="6"/>
        <v>23100</v>
      </c>
      <c r="E34" s="9"/>
      <c r="F34" s="10"/>
      <c r="G34" s="10"/>
      <c r="H34" s="10"/>
    </row>
    <row r="35" s="1" customFormat="1" ht="18" customHeight="1" spans="1:8">
      <c r="A35" s="11" t="s">
        <v>64</v>
      </c>
      <c r="B35" s="10"/>
      <c r="C35" s="10">
        <v>4932</v>
      </c>
      <c r="D35" s="10">
        <f t="shared" si="6"/>
        <v>4932</v>
      </c>
      <c r="E35" s="13"/>
      <c r="F35" s="13"/>
      <c r="G35" s="13"/>
      <c r="H35" s="13"/>
    </row>
    <row r="36" s="1" customFormat="1" ht="18" customHeight="1" spans="1:8">
      <c r="A36" s="7" t="s">
        <v>65</v>
      </c>
      <c r="B36" s="10">
        <f>B27+B28+B32+B33</f>
        <v>58674</v>
      </c>
      <c r="C36" s="10">
        <f>C27+C28+C32+C33</f>
        <v>98374</v>
      </c>
      <c r="D36" s="10">
        <f>D27+D28+D32+D33</f>
        <v>39700</v>
      </c>
      <c r="E36" s="7" t="s">
        <v>66</v>
      </c>
      <c r="F36" s="10">
        <f>F27+F28+F32+F33+F31</f>
        <v>58674</v>
      </c>
      <c r="G36" s="10">
        <f>G27+G28+G32+G33+G31</f>
        <v>98374</v>
      </c>
      <c r="H36" s="10">
        <f>H32+H31+H27+H28</f>
        <v>34768</v>
      </c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我有一个小小的科员梦</cp:lastModifiedBy>
  <dcterms:created xsi:type="dcterms:W3CDTF">2020-12-28T07:55:00Z</dcterms:created>
  <dcterms:modified xsi:type="dcterms:W3CDTF">2023-11-27T07:10:10Z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4CC5153EBCE94C7682F205D75DFA85F2_12</vt:lpwstr>
  </property>
</Properties>
</file>